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omments1.xml" ContentType="application/vnd.openxmlformats-officedocument.spreadsheetml.comments+xml"/>
  <Override PartName="/xl/drawings/drawing3.xml" ContentType="application/vnd.openxmlformats-officedocument.drawing+xml"/>
  <Override PartName="/xl/charts/chart7.xml" ContentType="application/vnd.openxmlformats-officedocument.drawingml.chart+xml"/>
  <Override PartName="/xl/drawings/drawing4.xml" ContentType="application/vnd.openxmlformats-officedocument.drawingml.chartshapes+xml"/>
  <Override PartName="/xl/charts/chart8.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9.xml" ContentType="application/vnd.openxmlformats-officedocument.drawingml.chart+xml"/>
  <Override PartName="/xl/drawings/drawing7.xml" ContentType="application/vnd.openxmlformats-officedocument.drawing+xml"/>
  <Override PartName="/xl/charts/chart10.xml" ContentType="application/vnd.openxmlformats-officedocument.drawingml.chart+xml"/>
  <Override PartName="/xl/drawings/drawing8.xml" ContentType="application/vnd.openxmlformats-officedocument.drawing+xml"/>
  <Override PartName="/xl/charts/chart11.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12.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13.xml" ContentType="application/vnd.openxmlformats-officedocument.drawingml.chart+xml"/>
  <Override PartName="/xl/drawings/drawing13.xml" ContentType="application/vnd.openxmlformats-officedocument.drawingml.chartshapes+xml"/>
  <Override PartName="/xl/charts/chart14.xml" ContentType="application/vnd.openxmlformats-officedocument.drawingml.chart+xml"/>
  <Override PartName="/xl/drawings/drawing14.xml" ContentType="application/vnd.openxmlformats-officedocument.drawingml.chartshapes+xml"/>
  <Override PartName="/xl/charts/chart15.xml" ContentType="application/vnd.openxmlformats-officedocument.drawingml.chart+xml"/>
  <Override PartName="/xl/drawings/drawing15.xml" ContentType="application/vnd.openxmlformats-officedocument.drawing+xml"/>
  <Override PartName="/xl/charts/chart16.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ml.chartshapes+xml"/>
  <Override PartName="/xl/charts/chart18.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1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90" yWindow="660" windowWidth="22020" windowHeight="5565" tabRatio="945"/>
  </bookViews>
  <sheets>
    <sheet name="indhold" sheetId="44" r:id="rId1"/>
    <sheet name="1.0.1" sheetId="19" r:id="rId2"/>
    <sheet name="1.0.2" sheetId="16" r:id="rId3"/>
    <sheet name="1.0.3" sheetId="13" r:id="rId4"/>
    <sheet name="1.0.4" sheetId="12" r:id="rId5"/>
    <sheet name="1.0.5" sheetId="14" r:id="rId6"/>
    <sheet name="1.0.6" sheetId="42" r:id="rId7"/>
    <sheet name="1.0.7" sheetId="10" r:id="rId8"/>
    <sheet name="2.0.1." sheetId="8" r:id="rId9"/>
    <sheet name="2.0.2." sheetId="5" r:id="rId10"/>
    <sheet name="2.0.3." sheetId="6" r:id="rId11"/>
    <sheet name="2.0.4" sheetId="4" r:id="rId12"/>
    <sheet name="2.0.5" sheetId="32" r:id="rId13"/>
    <sheet name="2.1.1" sheetId="7" r:id="rId14"/>
    <sheet name="2.1.2" sheetId="20" r:id="rId15"/>
    <sheet name="2.1.3" sheetId="41" r:id="rId16"/>
    <sheet name="2.1.4" sheetId="25" r:id="rId17"/>
    <sheet name="2.1.5" sheetId="29" r:id="rId18"/>
    <sheet name="2.1.6" sheetId="30" r:id="rId19"/>
    <sheet name="2.1.7" sheetId="24" r:id="rId20"/>
    <sheet name="2.1.8" sheetId="22" r:id="rId21"/>
    <sheet name="2.1.9" sheetId="38" r:id="rId22"/>
    <sheet name="2.1.10" sheetId="40" r:id="rId23"/>
    <sheet name="2.1.11" sheetId="21" r:id="rId24"/>
    <sheet name="2.1.12" sheetId="39" r:id="rId25"/>
    <sheet name="2.1.13" sheetId="43" r:id="rId26"/>
    <sheet name="2.2.1" sheetId="26" r:id="rId27"/>
    <sheet name="2.2.2" sheetId="27" r:id="rId28"/>
    <sheet name="2.2.3" sheetId="11" r:id="rId29"/>
    <sheet name="3.0.1" sheetId="23" r:id="rId30"/>
    <sheet name="3.0.2" sheetId="34" r:id="rId31"/>
    <sheet name="3.0.3" sheetId="31" r:id="rId32"/>
    <sheet name="3.0.4" sheetId="33" r:id="rId33"/>
    <sheet name="3.0.5" sheetId="9" r:id="rId34"/>
    <sheet name="Ark1" sheetId="45" r:id="rId35"/>
  </sheets>
  <calcPr calcId="145621"/>
</workbook>
</file>

<file path=xl/calcChain.xml><?xml version="1.0" encoding="utf-8"?>
<calcChain xmlns="http://schemas.openxmlformats.org/spreadsheetml/2006/main">
  <c r="B9" i="22" l="1"/>
  <c r="B8" i="22"/>
  <c r="Q7" i="22"/>
  <c r="B7" i="22"/>
  <c r="K7" i="43" l="1"/>
  <c r="L7" i="43"/>
  <c r="M7" i="43"/>
  <c r="N7" i="43"/>
  <c r="O7" i="43"/>
  <c r="P7" i="43"/>
  <c r="Q7" i="43"/>
  <c r="R7" i="43"/>
  <c r="K8" i="43"/>
  <c r="L8" i="43"/>
  <c r="M8" i="43"/>
  <c r="N8" i="43"/>
  <c r="Q8" i="43"/>
  <c r="R8" i="43"/>
  <c r="K9" i="43"/>
  <c r="L9" i="43"/>
  <c r="M9" i="43"/>
  <c r="N9" i="43"/>
  <c r="Q9" i="43"/>
  <c r="R9" i="43"/>
  <c r="K10" i="43"/>
  <c r="L10" i="43"/>
  <c r="M10" i="43"/>
  <c r="N10" i="43"/>
  <c r="O10" i="43"/>
  <c r="P10" i="43"/>
  <c r="Q10" i="43"/>
  <c r="K11" i="43"/>
  <c r="L11" i="43"/>
  <c r="M11" i="43"/>
  <c r="N11" i="43"/>
  <c r="O11" i="43"/>
  <c r="P11" i="43"/>
  <c r="R11" i="43"/>
  <c r="K12" i="43"/>
  <c r="L12" i="43"/>
  <c r="M12" i="43"/>
  <c r="N12" i="43"/>
  <c r="O12" i="43"/>
  <c r="P12" i="43"/>
  <c r="Q12" i="43"/>
  <c r="K13" i="43"/>
  <c r="L13" i="43"/>
  <c r="M13" i="43"/>
  <c r="N13" i="43"/>
  <c r="O13" i="43"/>
  <c r="P13" i="43"/>
  <c r="R13" i="43"/>
  <c r="K14" i="43"/>
  <c r="L14" i="43"/>
  <c r="M14" i="43"/>
  <c r="N14" i="43"/>
  <c r="O14" i="43"/>
  <c r="P14" i="43"/>
  <c r="Q14" i="43"/>
  <c r="K15" i="43"/>
  <c r="L15" i="43"/>
  <c r="M15" i="43"/>
  <c r="N15" i="43"/>
  <c r="O15" i="43"/>
  <c r="P15" i="43"/>
  <c r="R15" i="43"/>
  <c r="K19" i="43"/>
  <c r="L19" i="43"/>
  <c r="M19" i="43"/>
  <c r="N19" i="43"/>
  <c r="O19" i="43"/>
  <c r="P19" i="43"/>
  <c r="Q19" i="43"/>
  <c r="K21" i="43"/>
  <c r="L21" i="43"/>
  <c r="M21" i="43"/>
  <c r="N21" i="43"/>
  <c r="O21" i="43"/>
  <c r="P21" i="43"/>
  <c r="Q21" i="43"/>
  <c r="R21" i="43"/>
  <c r="K23" i="43"/>
  <c r="L23" i="43"/>
  <c r="M23" i="43"/>
  <c r="N23" i="43"/>
  <c r="O23" i="43"/>
  <c r="P23" i="43"/>
  <c r="R23" i="43"/>
  <c r="L6" i="43"/>
  <c r="M6" i="43"/>
  <c r="N6" i="43"/>
  <c r="O6" i="43"/>
  <c r="P6" i="43"/>
  <c r="K6" i="43"/>
  <c r="Q23" i="43"/>
  <c r="R19" i="43"/>
  <c r="Q15" i="43"/>
  <c r="R14" i="43"/>
  <c r="Q13" i="43"/>
  <c r="R12" i="43"/>
  <c r="Q11" i="43"/>
  <c r="R10" i="43"/>
  <c r="P9" i="43"/>
  <c r="O9" i="43"/>
  <c r="P8" i="43"/>
  <c r="O8" i="43"/>
  <c r="D8" i="43"/>
  <c r="C8" i="43"/>
  <c r="B8" i="43"/>
  <c r="R6" i="43"/>
  <c r="Q6" i="43"/>
  <c r="C31" i="9" l="1"/>
  <c r="H9" i="22" l="1"/>
  <c r="G9" i="22"/>
  <c r="H7" i="22"/>
  <c r="G7" i="22"/>
  <c r="C32" i="9" l="1"/>
  <c r="D32" i="9"/>
  <c r="E32" i="9"/>
  <c r="F32" i="9"/>
  <c r="G32" i="9"/>
  <c r="H32" i="9"/>
  <c r="C33" i="9"/>
  <c r="D33" i="9"/>
  <c r="E33" i="9"/>
  <c r="F33" i="9"/>
  <c r="G33" i="9"/>
  <c r="H33" i="9"/>
  <c r="C34" i="9"/>
  <c r="D34" i="9"/>
  <c r="E34" i="9"/>
  <c r="F34" i="9"/>
  <c r="G34" i="9"/>
  <c r="H34" i="9"/>
  <c r="C35" i="9"/>
  <c r="D35" i="9"/>
  <c r="E35" i="9"/>
  <c r="F35" i="9"/>
  <c r="G35" i="9"/>
  <c r="H35" i="9"/>
  <c r="C36" i="9"/>
  <c r="D36" i="9"/>
  <c r="E36" i="9"/>
  <c r="F36" i="9"/>
  <c r="G36" i="9"/>
  <c r="H36" i="9"/>
  <c r="D31" i="9"/>
  <c r="E31" i="9"/>
  <c r="F31" i="9"/>
  <c r="G31" i="9"/>
  <c r="H31" i="9"/>
  <c r="D20" i="41" l="1"/>
  <c r="D19" i="41"/>
  <c r="D18" i="41"/>
  <c r="D17" i="41"/>
  <c r="D16" i="41"/>
  <c r="D15" i="41"/>
  <c r="D14" i="41"/>
  <c r="D13" i="41"/>
  <c r="D12" i="41"/>
  <c r="D11" i="41"/>
  <c r="D10" i="41"/>
  <c r="F8" i="38" l="1"/>
  <c r="E8" i="38"/>
  <c r="D8" i="38"/>
  <c r="F7" i="38"/>
  <c r="E7" i="38"/>
  <c r="D7" i="38"/>
  <c r="C7" i="38"/>
  <c r="B7" i="38"/>
  <c r="D13" i="39" l="1"/>
  <c r="D12" i="39"/>
  <c r="D11" i="39"/>
  <c r="D10" i="39"/>
  <c r="D9" i="39"/>
  <c r="D8" i="39"/>
  <c r="D7" i="39"/>
  <c r="D6" i="39"/>
  <c r="D5" i="39"/>
  <c r="D4" i="39"/>
  <c r="I73" i="32" l="1"/>
  <c r="H73" i="32"/>
  <c r="G73" i="32"/>
  <c r="F73" i="32"/>
  <c r="E73" i="32"/>
  <c r="D73" i="32"/>
  <c r="C73" i="32"/>
  <c r="I63" i="32"/>
  <c r="H63" i="32"/>
  <c r="G63" i="32"/>
  <c r="F63" i="32"/>
  <c r="E63" i="32"/>
  <c r="D63" i="32"/>
  <c r="C63" i="32"/>
  <c r="I53" i="32"/>
  <c r="H53" i="32"/>
  <c r="G53" i="32"/>
  <c r="F53" i="32"/>
  <c r="E53" i="32"/>
  <c r="D53" i="32"/>
  <c r="C53" i="32"/>
  <c r="I43" i="32"/>
  <c r="H43" i="32"/>
  <c r="G43" i="32"/>
  <c r="F43" i="32"/>
  <c r="E43" i="32"/>
  <c r="D43" i="32"/>
  <c r="C43" i="32"/>
  <c r="I33" i="32"/>
  <c r="H33" i="32"/>
  <c r="G33" i="32"/>
  <c r="F33" i="32"/>
  <c r="E33" i="32"/>
  <c r="D33" i="32"/>
  <c r="C33" i="32"/>
  <c r="I23" i="32"/>
  <c r="H23" i="32"/>
  <c r="G23" i="32"/>
  <c r="F23" i="32"/>
  <c r="E23" i="32"/>
  <c r="D23" i="32"/>
  <c r="C23" i="32"/>
  <c r="H13" i="32"/>
  <c r="D13" i="32"/>
  <c r="I12" i="32"/>
  <c r="H12" i="32"/>
  <c r="G12" i="32"/>
  <c r="F12" i="32"/>
  <c r="E12" i="32"/>
  <c r="D12" i="32"/>
  <c r="C12" i="32"/>
  <c r="I11" i="32"/>
  <c r="H11" i="32"/>
  <c r="G11" i="32"/>
  <c r="F11" i="32"/>
  <c r="E11" i="32"/>
  <c r="D11" i="32"/>
  <c r="C11" i="32"/>
  <c r="I10" i="32"/>
  <c r="I13" i="32" s="1"/>
  <c r="H10" i="32"/>
  <c r="G10" i="32"/>
  <c r="F10" i="32"/>
  <c r="E10" i="32"/>
  <c r="E13" i="32" s="1"/>
  <c r="D10" i="32"/>
  <c r="C10" i="32"/>
  <c r="I9" i="32"/>
  <c r="H9" i="32"/>
  <c r="G9" i="32"/>
  <c r="F9" i="32"/>
  <c r="E9" i="32"/>
  <c r="D9" i="32"/>
  <c r="C9" i="32"/>
  <c r="I8" i="32"/>
  <c r="H8" i="32"/>
  <c r="G8" i="32"/>
  <c r="G13" i="32" s="1"/>
  <c r="F8" i="32"/>
  <c r="F13" i="32" s="1"/>
  <c r="E8" i="32"/>
  <c r="D8" i="32"/>
  <c r="C8" i="32"/>
  <c r="C13" i="32" s="1"/>
  <c r="I7" i="32"/>
  <c r="H7" i="32"/>
  <c r="G7" i="32"/>
  <c r="F7" i="32"/>
  <c r="E7" i="32"/>
  <c r="D7" i="32"/>
  <c r="C7" i="32"/>
  <c r="I6" i="32"/>
  <c r="H6" i="32"/>
  <c r="G6" i="32"/>
  <c r="F6" i="32"/>
  <c r="E6" i="32"/>
  <c r="D6" i="32"/>
  <c r="C6" i="32"/>
  <c r="I5" i="32"/>
  <c r="H5" i="32"/>
  <c r="G5" i="32"/>
  <c r="F5" i="32"/>
  <c r="E5" i="32"/>
  <c r="D5" i="32"/>
  <c r="C5" i="32"/>
  <c r="I4" i="32"/>
  <c r="H4" i="32"/>
  <c r="G4" i="32"/>
  <c r="F4" i="32"/>
  <c r="E4" i="32"/>
  <c r="D4" i="32"/>
  <c r="C4" i="32"/>
  <c r="B13" i="30" l="1"/>
  <c r="E13" i="30"/>
  <c r="F13" i="30"/>
  <c r="D13" i="30"/>
  <c r="C13" i="30" l="1"/>
  <c r="G13" i="30"/>
  <c r="R43" i="24"/>
  <c r="Q43" i="24"/>
  <c r="P43" i="24"/>
  <c r="O43" i="24"/>
  <c r="N43" i="24"/>
  <c r="M43" i="24"/>
  <c r="L43" i="24"/>
  <c r="K43" i="24"/>
  <c r="R42" i="24"/>
  <c r="Q42" i="24"/>
  <c r="P42" i="24"/>
  <c r="O42" i="24"/>
  <c r="N42" i="24"/>
  <c r="M42" i="24"/>
  <c r="L42" i="24"/>
  <c r="K42" i="24"/>
  <c r="R41" i="24"/>
  <c r="Q41" i="24"/>
  <c r="P41" i="24"/>
  <c r="O41" i="24"/>
  <c r="N41" i="24"/>
  <c r="M41" i="24"/>
  <c r="L41" i="24"/>
  <c r="K41" i="24"/>
  <c r="R40" i="24"/>
  <c r="Q40" i="24"/>
  <c r="P40" i="24"/>
  <c r="N40" i="24"/>
  <c r="M40" i="24"/>
  <c r="L40" i="24"/>
  <c r="K40" i="24"/>
  <c r="R37" i="24"/>
  <c r="Q37" i="24"/>
  <c r="P37" i="24"/>
  <c r="O37" i="24"/>
  <c r="N37" i="24"/>
  <c r="M37" i="24"/>
  <c r="L37" i="24"/>
  <c r="K37" i="24"/>
  <c r="R36" i="24"/>
  <c r="Q36" i="24"/>
  <c r="P36" i="24"/>
  <c r="O36" i="24"/>
  <c r="N36" i="24"/>
  <c r="M36" i="24"/>
  <c r="L36" i="24"/>
  <c r="K36" i="24"/>
  <c r="R35" i="24"/>
  <c r="Q35" i="24"/>
  <c r="P35" i="24"/>
  <c r="O35" i="24"/>
  <c r="N35" i="24"/>
  <c r="M35" i="24"/>
  <c r="L35" i="24"/>
  <c r="K35" i="24"/>
  <c r="R34" i="24"/>
  <c r="Q34" i="24"/>
  <c r="P34" i="24"/>
  <c r="N34" i="24"/>
  <c r="M34" i="24"/>
  <c r="L34" i="24"/>
  <c r="K34" i="24"/>
  <c r="R31" i="24"/>
  <c r="Q31" i="24"/>
  <c r="P31" i="24"/>
  <c r="O31" i="24"/>
  <c r="N31" i="24"/>
  <c r="M31" i="24"/>
  <c r="L31" i="24"/>
  <c r="K31" i="24"/>
  <c r="R30" i="24"/>
  <c r="Q30" i="24"/>
  <c r="P30" i="24"/>
  <c r="O30" i="24"/>
  <c r="N30" i="24"/>
  <c r="M30" i="24"/>
  <c r="L30" i="24"/>
  <c r="K30" i="24"/>
  <c r="R29" i="24"/>
  <c r="Q29" i="24"/>
  <c r="P29" i="24"/>
  <c r="O29" i="24"/>
  <c r="N29" i="24"/>
  <c r="M29" i="24"/>
  <c r="L29" i="24"/>
  <c r="K29" i="24"/>
  <c r="R28" i="24"/>
  <c r="Q28" i="24"/>
  <c r="P28" i="24"/>
  <c r="N28" i="24"/>
  <c r="M28" i="24"/>
  <c r="L28" i="24"/>
  <c r="K28" i="24"/>
  <c r="R25" i="24"/>
  <c r="Q25" i="24"/>
  <c r="P25" i="24"/>
  <c r="O25" i="24"/>
  <c r="N25" i="24"/>
  <c r="M25" i="24"/>
  <c r="L25" i="24"/>
  <c r="K25" i="24"/>
  <c r="R24" i="24"/>
  <c r="Q24" i="24"/>
  <c r="P24" i="24"/>
  <c r="O24" i="24"/>
  <c r="N24" i="24"/>
  <c r="M24" i="24"/>
  <c r="L24" i="24"/>
  <c r="K24" i="24"/>
  <c r="R23" i="24"/>
  <c r="Q23" i="24"/>
  <c r="P23" i="24"/>
  <c r="O23" i="24"/>
  <c r="N23" i="24"/>
  <c r="M23" i="24"/>
  <c r="L23" i="24"/>
  <c r="K23" i="24"/>
  <c r="R22" i="24"/>
  <c r="Q22" i="24"/>
  <c r="P22" i="24"/>
  <c r="N22" i="24"/>
  <c r="M22" i="24"/>
  <c r="L22" i="24"/>
  <c r="K22" i="24"/>
  <c r="R19" i="24"/>
  <c r="Q19" i="24"/>
  <c r="P19" i="24"/>
  <c r="O19" i="24"/>
  <c r="N19" i="24"/>
  <c r="M19" i="24"/>
  <c r="L19" i="24"/>
  <c r="K19" i="24"/>
  <c r="R18" i="24"/>
  <c r="Q18" i="24"/>
  <c r="P18" i="24"/>
  <c r="O18" i="24"/>
  <c r="N18" i="24"/>
  <c r="M18" i="24"/>
  <c r="L18" i="24"/>
  <c r="K18" i="24"/>
  <c r="R17" i="24"/>
  <c r="Q17" i="24"/>
  <c r="P17" i="24"/>
  <c r="N17" i="24"/>
  <c r="M17" i="24"/>
  <c r="L17" i="24"/>
  <c r="K17" i="24"/>
  <c r="R16" i="24"/>
  <c r="Q16" i="24"/>
  <c r="P16" i="24"/>
  <c r="N16" i="24"/>
  <c r="M16" i="24"/>
  <c r="L16" i="24"/>
  <c r="K16" i="24"/>
  <c r="R13" i="24"/>
  <c r="Q13" i="24"/>
  <c r="P13" i="24"/>
  <c r="O13" i="24"/>
  <c r="N13" i="24"/>
  <c r="M13" i="24"/>
  <c r="L13" i="24"/>
  <c r="K13" i="24"/>
  <c r="R12" i="24"/>
  <c r="Q12" i="24"/>
  <c r="P12" i="24"/>
  <c r="O12" i="24"/>
  <c r="N12" i="24"/>
  <c r="M12" i="24"/>
  <c r="L12" i="24"/>
  <c r="K12" i="24"/>
  <c r="R11" i="24"/>
  <c r="Q11" i="24"/>
  <c r="P11" i="24"/>
  <c r="N11" i="24"/>
  <c r="M11" i="24"/>
  <c r="L11" i="24"/>
  <c r="K11" i="24"/>
  <c r="R10" i="24"/>
  <c r="Q10" i="24"/>
  <c r="P10" i="24"/>
  <c r="N10" i="24"/>
  <c r="M10" i="24"/>
  <c r="L10" i="24"/>
  <c r="K10" i="24"/>
  <c r="R7" i="24"/>
  <c r="Q7" i="24"/>
  <c r="P7" i="24"/>
  <c r="O7" i="24"/>
  <c r="N7" i="24"/>
  <c r="M7" i="24"/>
  <c r="L7" i="24"/>
  <c r="K7" i="24"/>
  <c r="R6" i="24"/>
  <c r="Q6" i="24"/>
  <c r="P6" i="24"/>
  <c r="N6" i="24"/>
  <c r="M6" i="24"/>
  <c r="L6" i="24"/>
  <c r="K6" i="24"/>
  <c r="R5" i="24"/>
  <c r="Q5" i="24"/>
  <c r="P5" i="24"/>
  <c r="O5" i="24"/>
  <c r="N5" i="24"/>
  <c r="M5" i="24"/>
  <c r="L5" i="24"/>
  <c r="K5" i="24"/>
  <c r="R4" i="24"/>
  <c r="Q4" i="24"/>
  <c r="P4" i="24"/>
  <c r="O4" i="24"/>
  <c r="N4" i="24"/>
  <c r="M4" i="24"/>
  <c r="L4" i="24"/>
  <c r="K4" i="24"/>
  <c r="Q9" i="22" l="1"/>
  <c r="M9" i="22"/>
  <c r="I9" i="22"/>
  <c r="D9" i="22"/>
  <c r="T8" i="22"/>
  <c r="S8" i="22"/>
  <c r="R8" i="22"/>
  <c r="Q8" i="22"/>
  <c r="P8" i="22"/>
  <c r="O8" i="22"/>
  <c r="N8" i="22"/>
  <c r="M8" i="22"/>
  <c r="L8" i="22"/>
  <c r="K8" i="22"/>
  <c r="J8" i="22"/>
  <c r="I8" i="22"/>
  <c r="H8" i="22"/>
  <c r="G8" i="22"/>
  <c r="F8" i="22"/>
  <c r="E8" i="22"/>
  <c r="D8" i="22"/>
  <c r="C8" i="22"/>
  <c r="T7" i="22"/>
  <c r="T9" i="22" s="1"/>
  <c r="S7" i="22"/>
  <c r="S9" i="22" s="1"/>
  <c r="R7" i="22"/>
  <c r="R9" i="22" s="1"/>
  <c r="P7" i="22"/>
  <c r="P9" i="22" s="1"/>
  <c r="O7" i="22"/>
  <c r="O9" i="22" s="1"/>
  <c r="N7" i="22"/>
  <c r="N9" i="22" s="1"/>
  <c r="M7" i="22"/>
  <c r="L7" i="22"/>
  <c r="L9" i="22" s="1"/>
  <c r="K7" i="22"/>
  <c r="K9" i="22" s="1"/>
  <c r="J7" i="22"/>
  <c r="J9" i="22" s="1"/>
  <c r="I7" i="22"/>
  <c r="F7" i="22"/>
  <c r="F9" i="22" s="1"/>
  <c r="E7" i="22"/>
  <c r="E9" i="22" s="1"/>
  <c r="D7" i="22"/>
  <c r="C7" i="22"/>
  <c r="C9" i="22" s="1"/>
  <c r="H27" i="9" l="1"/>
  <c r="G27" i="9"/>
  <c r="F27" i="9"/>
  <c r="E27" i="9"/>
  <c r="D27" i="9"/>
  <c r="C27" i="9"/>
  <c r="H26" i="9"/>
  <c r="G26" i="9"/>
  <c r="F26" i="9"/>
  <c r="E26" i="9"/>
  <c r="D26" i="9"/>
  <c r="C26" i="9"/>
  <c r="H25" i="9"/>
  <c r="G25" i="9"/>
  <c r="F25" i="9"/>
  <c r="E25" i="9"/>
  <c r="D25" i="9"/>
  <c r="C25" i="9"/>
  <c r="H24" i="9"/>
  <c r="G24" i="9"/>
  <c r="F24" i="9"/>
  <c r="E24" i="9"/>
  <c r="D24" i="9"/>
  <c r="C24" i="9"/>
  <c r="H23" i="9"/>
  <c r="G23" i="9"/>
  <c r="F23" i="9"/>
  <c r="E23" i="9"/>
  <c r="D23" i="9"/>
  <c r="C23" i="9"/>
  <c r="H22" i="9"/>
  <c r="H28" i="9" s="1"/>
  <c r="G22" i="9"/>
  <c r="F22" i="9"/>
  <c r="E22" i="9"/>
  <c r="D22" i="9"/>
  <c r="D28" i="9" s="1"/>
  <c r="C22" i="9"/>
  <c r="E28" i="9" l="1"/>
  <c r="F28" i="9"/>
  <c r="C28" i="9"/>
  <c r="G28" i="9"/>
</calcChain>
</file>

<file path=xl/comments1.xml><?xml version="1.0" encoding="utf-8"?>
<comments xmlns="http://schemas.openxmlformats.org/spreadsheetml/2006/main">
  <authors>
    <author>OECD.Stat</author>
  </authors>
  <commentList>
    <comment ref="C8" authorId="0">
      <text>
        <r>
          <rPr>
            <sz val="9"/>
            <color indexed="81"/>
            <rFont val="Tahoma"/>
            <family val="2"/>
          </rPr>
          <t>j: Overestimated or based on overestimated data.</t>
        </r>
      </text>
    </comment>
    <comment ref="C9" authorId="0">
      <text>
        <r>
          <rPr>
            <sz val="9"/>
            <color indexed="81"/>
            <rFont val="Tahoma"/>
            <family val="2"/>
          </rPr>
          <t>l: Provisional.</t>
        </r>
      </text>
    </comment>
    <comment ref="C10" authorId="0">
      <text>
        <r>
          <rPr>
            <sz val="9"/>
            <color indexed="81"/>
            <rFont val="Tahoma"/>
            <family val="2"/>
          </rPr>
          <t>j: Overestimated or based on overestimated data.</t>
        </r>
      </text>
    </comment>
    <comment ref="C13" authorId="0">
      <text>
        <r>
          <rPr>
            <sz val="9"/>
            <color indexed="81"/>
            <rFont val="Tahoma"/>
            <family val="2"/>
          </rPr>
          <t>k: Underestimated or based on underestimated data.</t>
        </r>
      </text>
    </comment>
    <comment ref="C18" authorId="0">
      <text>
        <r>
          <rPr>
            <sz val="9"/>
            <color indexed="81"/>
            <rFont val="Tahoma"/>
            <family val="2"/>
          </rPr>
          <t>o: The sum of the breakdown does not add to the total.</t>
        </r>
      </text>
    </comment>
    <comment ref="C20" authorId="0">
      <text>
        <r>
          <rPr>
            <sz val="9"/>
            <color indexed="81"/>
            <rFont val="Tahoma"/>
            <family val="2"/>
          </rPr>
          <t>l: Provisional.</t>
        </r>
      </text>
    </comment>
    <comment ref="C21" authorId="0">
      <text>
        <r>
          <rPr>
            <sz val="9"/>
            <color indexed="81"/>
            <rFont val="Tahoma"/>
            <family val="2"/>
          </rPr>
          <t>o: The sum of the breakdown does not add to the total.</t>
        </r>
      </text>
    </comment>
    <comment ref="C23" authorId="0">
      <text>
        <r>
          <rPr>
            <sz val="9"/>
            <color indexed="81"/>
            <rFont val="Tahoma"/>
            <family val="2"/>
          </rPr>
          <t>f: Excluding R&amp;D in the social sciences and humanities (all or mostly)., d: Defence excluded (all or mostly).</t>
        </r>
      </text>
    </comment>
    <comment ref="C30" authorId="0">
      <text>
        <r>
          <rPr>
            <sz val="9"/>
            <color indexed="81"/>
            <rFont val="Tahoma"/>
            <family val="2"/>
          </rPr>
          <t>l: Provisional.</t>
        </r>
      </text>
    </comment>
    <comment ref="C31" authorId="0">
      <text>
        <r>
          <rPr>
            <sz val="9"/>
            <color indexed="81"/>
            <rFont val="Tahoma"/>
            <family val="2"/>
          </rPr>
          <t>l: Provisional.</t>
        </r>
      </text>
    </comment>
    <comment ref="C32" authorId="0">
      <text>
        <r>
          <rPr>
            <sz val="9"/>
            <color indexed="81"/>
            <rFont val="Tahoma"/>
            <family val="2"/>
          </rPr>
          <t>c: National estimate or projection.</t>
        </r>
      </text>
    </comment>
    <comment ref="C34" authorId="0">
      <text>
        <r>
          <rPr>
            <sz val="9"/>
            <color indexed="81"/>
            <rFont val="Tahoma"/>
            <family val="2"/>
          </rPr>
          <t>d: Defence excluded (all or mostly).</t>
        </r>
      </text>
    </comment>
    <comment ref="C37" authorId="0">
      <text>
        <r>
          <rPr>
            <sz val="9"/>
            <color indexed="81"/>
            <rFont val="Tahoma"/>
            <family val="2"/>
          </rPr>
          <t>j: Overestimated or based on overestimated data.</t>
        </r>
      </text>
    </comment>
    <comment ref="C38" authorId="0">
      <text>
        <r>
          <rPr>
            <sz val="9"/>
            <color indexed="81"/>
            <rFont val="Tahoma"/>
            <family val="2"/>
          </rPr>
          <t>i: Excludes most or all capital expenditure., k: Underestimated or based on underestimated data.</t>
        </r>
      </text>
    </comment>
    <comment ref="C39" authorId="0">
      <text>
        <r>
          <rPr>
            <sz val="9"/>
            <color indexed="81"/>
            <rFont val="Tahoma"/>
            <family val="2"/>
          </rPr>
          <t>c: National estimate or projection.</t>
        </r>
      </text>
    </comment>
    <comment ref="C43" authorId="0">
      <text>
        <r>
          <rPr>
            <sz val="9"/>
            <color indexed="81"/>
            <rFont val="Tahoma"/>
            <family val="2"/>
          </rPr>
          <t>c: National estimate or projection., l: Provisional.</t>
        </r>
      </text>
    </comment>
    <comment ref="C44" authorId="0">
      <text>
        <r>
          <rPr>
            <sz val="9"/>
            <color indexed="81"/>
            <rFont val="Tahoma"/>
            <family val="2"/>
          </rPr>
          <t>l: Provisional.</t>
        </r>
      </text>
    </comment>
  </commentList>
</comments>
</file>

<file path=xl/sharedStrings.xml><?xml version="1.0" encoding="utf-8"?>
<sst xmlns="http://schemas.openxmlformats.org/spreadsheetml/2006/main" count="7219" uniqueCount="1676">
  <si>
    <t>Name</t>
  </si>
  <si>
    <t>Citations</t>
  </si>
  <si>
    <t>Industry Income</t>
  </si>
  <si>
    <t>Research</t>
  </si>
  <si>
    <t>International Outlook</t>
  </si>
  <si>
    <t>Teaching</t>
  </si>
  <si>
    <t>Overall</t>
  </si>
  <si>
    <t>Johns Hopkins University</t>
  </si>
  <si>
    <t>93.6</t>
  </si>
  <si>
    <t>84.2</t>
  </si>
  <si>
    <t>59.7</t>
  </si>
  <si>
    <t>75.6</t>
  </si>
  <si>
    <t>Duke University</t>
  </si>
  <si>
    <t>96.6</t>
  </si>
  <si>
    <t>75.2</t>
  </si>
  <si>
    <t>50.5</t>
  </si>
  <si>
    <t>73.5</t>
  </si>
  <si>
    <t>79.9</t>
  </si>
  <si>
    <t>Ludwig Maximilian University of Munich</t>
  </si>
  <si>
    <t>69.1</t>
  </si>
  <si>
    <t>56.4</t>
  </si>
  <si>
    <t>65.1</t>
  </si>
  <si>
    <t>71.9</t>
  </si>
  <si>
    <t>Peking University</t>
  </si>
  <si>
    <t>63.7</t>
  </si>
  <si>
    <t>61.9</t>
  </si>
  <si>
    <t>53.7</t>
  </si>
  <si>
    <t>65.2</t>
  </si>
  <si>
    <t>Korea Advanced Institute of Science and Technology (KAIST)</t>
  </si>
  <si>
    <t>71.4</t>
  </si>
  <si>
    <t>63.2</t>
  </si>
  <si>
    <t>34.9</t>
  </si>
  <si>
    <t>63.5</t>
  </si>
  <si>
    <t>64.5</t>
  </si>
  <si>
    <t>Nanyang Technological University</t>
  </si>
  <si>
    <t>75.9</t>
  </si>
  <si>
    <t>55.9</t>
  </si>
  <si>
    <t>92.5</t>
  </si>
  <si>
    <t>43.9</t>
  </si>
  <si>
    <t>62.2</t>
  </si>
  <si>
    <t>Pohang University of Science and Technology (Postech)</t>
  </si>
  <si>
    <t>84.4</t>
  </si>
  <si>
    <t>49.3</t>
  </si>
  <si>
    <t>52.7</t>
  </si>
  <si>
    <t>61.1</t>
  </si>
  <si>
    <t>Delft University of Technology</t>
  </si>
  <si>
    <t>42.6</t>
  </si>
  <si>
    <t>77.9</t>
  </si>
  <si>
    <t>55.5</t>
  </si>
  <si>
    <t>59.2</t>
  </si>
  <si>
    <t>Wageningen University and Research Center</t>
  </si>
  <si>
    <t>77.5</t>
  </si>
  <si>
    <t>46.8</t>
  </si>
  <si>
    <t>78.7</t>
  </si>
  <si>
    <t>44.3</t>
  </si>
  <si>
    <t>KTH Royal Institute of Technology</t>
  </si>
  <si>
    <t>55.1</t>
  </si>
  <si>
    <t>44.8</t>
  </si>
  <si>
    <t>45.7</t>
  </si>
  <si>
    <t>52.5</t>
  </si>
  <si>
    <t>University of Antwerp</t>
  </si>
  <si>
    <t>67.7</t>
  </si>
  <si>
    <t>33.6</t>
  </si>
  <si>
    <t>34.6</t>
  </si>
  <si>
    <t>47.9</t>
  </si>
  <si>
    <t>351-400</t>
  </si>
  <si>
    <t>National Cheng Kung University</t>
  </si>
  <si>
    <t>28.4</t>
  </si>
  <si>
    <t>40.1</t>
  </si>
  <si>
    <t>26.7</t>
  </si>
  <si>
    <t>31.8</t>
  </si>
  <si>
    <t>-</t>
  </si>
  <si>
    <t>KU Leuven</t>
  </si>
  <si>
    <t>71.8</t>
  </si>
  <si>
    <t>63.6</t>
  </si>
  <si>
    <t>62.3</t>
  </si>
  <si>
    <t>Eindhoven University of Technology</t>
  </si>
  <si>
    <t>57.3</t>
  </si>
  <si>
    <t>47.1</t>
  </si>
  <si>
    <t>38.3</t>
  </si>
  <si>
    <t>251-275</t>
  </si>
  <si>
    <t>University of South Florida</t>
  </si>
  <si>
    <t>37.9</t>
  </si>
  <si>
    <t>27.7</t>
  </si>
  <si>
    <t>Swedish University of Agricultural Sciences</t>
  </si>
  <si>
    <t>59.9</t>
  </si>
  <si>
    <t>25.2</t>
  </si>
  <si>
    <t>49.6</t>
  </si>
  <si>
    <t>27.9</t>
  </si>
  <si>
    <t>Tsinghua University</t>
  </si>
  <si>
    <t>68.3</t>
  </si>
  <si>
    <t>44.6</t>
  </si>
  <si>
    <t>64.1</t>
  </si>
  <si>
    <t>University of Arizona</t>
  </si>
  <si>
    <t>51.4</t>
  </si>
  <si>
    <t>38.8</t>
  </si>
  <si>
    <t>44.9</t>
  </si>
  <si>
    <t>56.5</t>
  </si>
  <si>
    <t>Dresden University of Technology</t>
  </si>
  <si>
    <t>70.8</t>
  </si>
  <si>
    <t>44.7</t>
  </si>
  <si>
    <t>39.8</t>
  </si>
  <si>
    <t>51.6</t>
  </si>
  <si>
    <t>University of Delaware</t>
  </si>
  <si>
    <t>73.1</t>
  </si>
  <si>
    <t>36.3</t>
  </si>
  <si>
    <t>40.6</t>
  </si>
  <si>
    <t>226-250</t>
  </si>
  <si>
    <t>Mines ParisTech</t>
  </si>
  <si>
    <t>23.2</t>
  </si>
  <si>
    <t>58.7</t>
  </si>
  <si>
    <t>39.6</t>
  </si>
  <si>
    <t>Technical University of Denmark</t>
  </si>
  <si>
    <t>79.6</t>
  </si>
  <si>
    <t>28.2</t>
  </si>
  <si>
    <t>79.7</t>
  </si>
  <si>
    <t>39.9</t>
  </si>
  <si>
    <t>Sungkyunkwan University (SKKU)</t>
  </si>
  <si>
    <t>51.7</t>
  </si>
  <si>
    <t>50.2</t>
  </si>
  <si>
    <t>35.8</t>
  </si>
  <si>
    <t>48.1</t>
  </si>
  <si>
    <t>201-225</t>
  </si>
  <si>
    <t>Korea University</t>
  </si>
  <si>
    <t>35.9</t>
  </si>
  <si>
    <t>48.9</t>
  </si>
  <si>
    <t>276-300</t>
  </si>
  <si>
    <t>National Chiao Tung University</t>
  </si>
  <si>
    <t>40.4</t>
  </si>
  <si>
    <t>40.7</t>
  </si>
  <si>
    <t>30.7</t>
  </si>
  <si>
    <t>University of Basel</t>
  </si>
  <si>
    <t>81.4</t>
  </si>
  <si>
    <t>41.1</t>
  </si>
  <si>
    <t>91.2</t>
  </si>
  <si>
    <t>41.2</t>
  </si>
  <si>
    <t>58.4</t>
  </si>
  <si>
    <t>Maastricht University</t>
  </si>
  <si>
    <t>70.1</t>
  </si>
  <si>
    <t>89.7</t>
  </si>
  <si>
    <t>32.4</t>
  </si>
  <si>
    <t>54.3</t>
  </si>
  <si>
    <t>Massachusetts Institute of Technology (MIT)</t>
  </si>
  <si>
    <t>88.2</t>
  </si>
  <si>
    <t>84.3</t>
  </si>
  <si>
    <t>89.1</t>
  </si>
  <si>
    <t>91.9</t>
  </si>
  <si>
    <t>University of the Witwatersrand</t>
  </si>
  <si>
    <t>67.3</t>
  </si>
  <si>
    <t>21.7</t>
  </si>
  <si>
    <t>66.3</t>
  </si>
  <si>
    <t>22.3</t>
  </si>
  <si>
    <t>Stellenbosch University</t>
  </si>
  <si>
    <t>45.6</t>
  </si>
  <si>
    <t>31.2</t>
  </si>
  <si>
    <t>47.8</t>
  </si>
  <si>
    <t>University of Montreal</t>
  </si>
  <si>
    <t>62.9</t>
  </si>
  <si>
    <t>44.4</t>
  </si>
  <si>
    <t>76.7</t>
  </si>
  <si>
    <t>43.8</t>
  </si>
  <si>
    <t>53.4</t>
  </si>
  <si>
    <t>University of Navarra</t>
  </si>
  <si>
    <t>41.7</t>
  </si>
  <si>
    <t>46.2</t>
  </si>
  <si>
    <t>29.5</t>
  </si>
  <si>
    <t>University of Twente</t>
  </si>
  <si>
    <t>49.4</t>
  </si>
  <si>
    <t>45.3</t>
  </si>
  <si>
    <t>67.2</t>
  </si>
  <si>
    <t>32.3</t>
  </si>
  <si>
    <t>California Institute of Technology (Caltech)</t>
  </si>
  <si>
    <t>99.7</t>
  </si>
  <si>
    <t>98.1</t>
  </si>
  <si>
    <t>92.2</t>
  </si>
  <si>
    <t>94.3</t>
  </si>
  <si>
    <t>University of Groningen</t>
  </si>
  <si>
    <t>68.1</t>
  </si>
  <si>
    <t>50.8</t>
  </si>
  <si>
    <t>56.1</t>
  </si>
  <si>
    <t>36.9</t>
  </si>
  <si>
    <t>53.1</t>
  </si>
  <si>
    <t>Technical University of Darmstadt</t>
  </si>
  <si>
    <t>33.7</t>
  </si>
  <si>
    <t>59.6</t>
  </si>
  <si>
    <t>Hanyang University</t>
  </si>
  <si>
    <t>48.4</t>
  </si>
  <si>
    <t>31.5</t>
  </si>
  <si>
    <t>301-350</t>
  </si>
  <si>
    <t>Zhejiang University</t>
  </si>
  <si>
    <t>40.2</t>
  </si>
  <si>
    <t>33.1</t>
  </si>
  <si>
    <t>21.5</t>
  </si>
  <si>
    <t>Shanghai Jiao Tong University</t>
  </si>
  <si>
    <t>38.9</t>
  </si>
  <si>
    <t>23.9</t>
  </si>
  <si>
    <t>University of Cape Town</t>
  </si>
  <si>
    <t>86.6</t>
  </si>
  <si>
    <t>35.3</t>
  </si>
  <si>
    <t>26.8</t>
  </si>
  <si>
    <t>52.6</t>
  </si>
  <si>
    <t>University of California, Santa Barbara</t>
  </si>
  <si>
    <t>99.2</t>
  </si>
  <si>
    <t>61.4</t>
  </si>
  <si>
    <t>64.3</t>
  </si>
  <si>
    <t>Seoul National University</t>
  </si>
  <si>
    <t>48.7</t>
  </si>
  <si>
    <t>77.1</t>
  </si>
  <si>
    <t>30.3</t>
  </si>
  <si>
    <t>75.5</t>
  </si>
  <si>
    <t>64.8</t>
  </si>
  <si>
    <t>Nagoya University</t>
  </si>
  <si>
    <t>37.5</t>
  </si>
  <si>
    <t>Sharif University of Technology</t>
  </si>
  <si>
    <t>50.4</t>
  </si>
  <si>
    <t>34.7</t>
  </si>
  <si>
    <t>19.4</t>
  </si>
  <si>
    <t>28.7</t>
  </si>
  <si>
    <t>Wuhan University</t>
  </si>
  <si>
    <t>48.5</t>
  </si>
  <si>
    <t>17.4</t>
  </si>
  <si>
    <t>34.1</t>
  </si>
  <si>
    <t>Ghent University</t>
  </si>
  <si>
    <t>73.8</t>
  </si>
  <si>
    <t>49.1</t>
  </si>
  <si>
    <t>42.5</t>
  </si>
  <si>
    <t>56.2</t>
  </si>
  <si>
    <t>McMaster University</t>
  </si>
  <si>
    <t>78.8</t>
  </si>
  <si>
    <t>43.2</t>
  </si>
  <si>
    <t>69.4</t>
  </si>
  <si>
    <t>38.1</t>
  </si>
  <si>
    <t>55.3</t>
  </si>
  <si>
    <t>Utrecht University</t>
  </si>
  <si>
    <t>54.8</t>
  </si>
  <si>
    <t>52.9</t>
  </si>
  <si>
    <t>38.2</t>
  </si>
  <si>
    <t>Isfahan University of Technology</t>
  </si>
  <si>
    <t>27.3</t>
  </si>
  <si>
    <t>20.7</t>
  </si>
  <si>
    <t>University of South Australia</t>
  </si>
  <si>
    <t>80.8</t>
  </si>
  <si>
    <t>25.7</t>
  </si>
  <si>
    <t>Princeton University</t>
  </si>
  <si>
    <t>99.6</t>
  </si>
  <si>
    <t>94.7</t>
  </si>
  <si>
    <t>61.2</t>
  </si>
  <si>
    <t>90.9</t>
  </si>
  <si>
    <t>Karlsruhe Institute of Technology</t>
  </si>
  <si>
    <t>60.1</t>
  </si>
  <si>
    <t>40.5</t>
  </si>
  <si>
    <t>National Taiwan University of Science and Technology (Taiwan Tech)</t>
  </si>
  <si>
    <t>30.9</t>
  </si>
  <si>
    <t>University of Freiburg</t>
  </si>
  <si>
    <t>28.1</t>
  </si>
  <si>
    <t>56.7</t>
  </si>
  <si>
    <t>48.3</t>
  </si>
  <si>
    <t>Georgetown University</t>
  </si>
  <si>
    <t>43.3</t>
  </si>
  <si>
    <t>51.1</t>
  </si>
  <si>
    <t>47.7</t>
  </si>
  <si>
    <t>Colorado School of Mines</t>
  </si>
  <si>
    <t>97.1</t>
  </si>
  <si>
    <t>26.1</t>
  </si>
  <si>
    <t>50.9</t>
  </si>
  <si>
    <t>Lomonosov Moscow State University</t>
  </si>
  <si>
    <t>33.8</t>
  </si>
  <si>
    <t>42.1</t>
  </si>
  <si>
    <t>60.4</t>
  </si>
  <si>
    <t>Northwestern University</t>
  </si>
  <si>
    <t>96.9</t>
  </si>
  <si>
    <t>78.9</t>
  </si>
  <si>
    <t>36.7</t>
  </si>
  <si>
    <t>72.7</t>
  </si>
  <si>
    <t>79.2</t>
  </si>
  <si>
    <t>École Polytechnique</t>
  </si>
  <si>
    <t>94.5</t>
  </si>
  <si>
    <t>Tohoku University</t>
  </si>
  <si>
    <t>47.3</t>
  </si>
  <si>
    <t>29.7</t>
  </si>
  <si>
    <t>49.7</t>
  </si>
  <si>
    <t>Chalmers University of Technology</t>
  </si>
  <si>
    <t>40.8</t>
  </si>
  <si>
    <t>32.8</t>
  </si>
  <si>
    <t>62.5</t>
  </si>
  <si>
    <t>35.7</t>
  </si>
  <si>
    <t>University of Newcastle</t>
  </si>
  <si>
    <t>57.5</t>
  </si>
  <si>
    <t>29.9</t>
  </si>
  <si>
    <t>70.6</t>
  </si>
  <si>
    <t>26.5</t>
  </si>
  <si>
    <t>University of Auckland</t>
  </si>
  <si>
    <t>68.4</t>
  </si>
  <si>
    <t>33.4</t>
  </si>
  <si>
    <t>87.3</t>
  </si>
  <si>
    <t>28.6</t>
  </si>
  <si>
    <t>47.5</t>
  </si>
  <si>
    <t>Lappeenranta University of Technology</t>
  </si>
  <si>
    <t>25.5</t>
  </si>
  <si>
    <t>59.1</t>
  </si>
  <si>
    <t>Osaka University</t>
  </si>
  <si>
    <t>29.1</t>
  </si>
  <si>
    <t>51.3</t>
  </si>
  <si>
    <t>Monash University</t>
  </si>
  <si>
    <t>65.7</t>
  </si>
  <si>
    <t>54.4</t>
  </si>
  <si>
    <t>43.7</t>
  </si>
  <si>
    <t>56.9</t>
  </si>
  <si>
    <t>Kyoto University</t>
  </si>
  <si>
    <t>70.4</t>
  </si>
  <si>
    <t>62.8</t>
  </si>
  <si>
    <t>ETH Zürich – Swiss Federal Institute of Technology Zurich</t>
  </si>
  <si>
    <t>83.5</t>
  </si>
  <si>
    <t>90.2</t>
  </si>
  <si>
    <t>78.2</t>
  </si>
  <si>
    <t>84.6</t>
  </si>
  <si>
    <t>University of Oxford</t>
  </si>
  <si>
    <t>95.5</t>
  </si>
  <si>
    <t>97.7</t>
  </si>
  <si>
    <t>90.7</t>
  </si>
  <si>
    <t>88.6</t>
  </si>
  <si>
    <t>93.2</t>
  </si>
  <si>
    <t>Imperial College London</t>
  </si>
  <si>
    <t>89.4</t>
  </si>
  <si>
    <t>88.3</t>
  </si>
  <si>
    <t>92.7</t>
  </si>
  <si>
    <t>87.5</t>
  </si>
  <si>
    <t>University of Southern Denmark</t>
  </si>
  <si>
    <t>20.5</t>
  </si>
  <si>
    <t>67.1</t>
  </si>
  <si>
    <t>19.5</t>
  </si>
  <si>
    <t>Georgia Institute of Technology (Georgia Tech)</t>
  </si>
  <si>
    <t>85.8</t>
  </si>
  <si>
    <t>71.2</t>
  </si>
  <si>
    <t>68.9</t>
  </si>
  <si>
    <t>72.8</t>
  </si>
  <si>
    <t>Queensland University of Technology</t>
  </si>
  <si>
    <t>42.9</t>
  </si>
  <si>
    <t>69.8</t>
  </si>
  <si>
    <t>University of Science and Technology of China</t>
  </si>
  <si>
    <t>73.6</t>
  </si>
  <si>
    <t>26.3</t>
  </si>
  <si>
    <t>University of Liège</t>
  </si>
  <si>
    <t>18.4</t>
  </si>
  <si>
    <t>25.9</t>
  </si>
  <si>
    <t>RWTH Aachen University</t>
  </si>
  <si>
    <t>56.8</t>
  </si>
  <si>
    <t>49.2</t>
  </si>
  <si>
    <t>Yonsei University</t>
  </si>
  <si>
    <t>45.8</t>
  </si>
  <si>
    <t>44.5</t>
  </si>
  <si>
    <t>Tokyo Institute of Technology</t>
  </si>
  <si>
    <t>53.5</t>
  </si>
  <si>
    <t>Indian Institute of Technology, Roorkee</t>
  </si>
  <si>
    <t>62.6</t>
  </si>
  <si>
    <t>14.3</t>
  </si>
  <si>
    <t>16.6</t>
  </si>
  <si>
    <t>Dalhousie University</t>
  </si>
  <si>
    <t>71.6</t>
  </si>
  <si>
    <t>Kyushu University</t>
  </si>
  <si>
    <t>28.5</t>
  </si>
  <si>
    <t>36.5</t>
  </si>
  <si>
    <t>Polytechnic University of Milan</t>
  </si>
  <si>
    <t>55.8</t>
  </si>
  <si>
    <t>26.6</t>
  </si>
  <si>
    <t>27.6</t>
  </si>
  <si>
    <t>University of Sydney</t>
  </si>
  <si>
    <t>60.8</t>
  </si>
  <si>
    <t>83.6</t>
  </si>
  <si>
    <t>52.8</t>
  </si>
  <si>
    <t>62.7</t>
  </si>
  <si>
    <t>University of Queensland</t>
  </si>
  <si>
    <t>74.2</t>
  </si>
  <si>
    <t>80.4</t>
  </si>
  <si>
    <t>Karolinska Institute</t>
  </si>
  <si>
    <t>76.8</t>
  </si>
  <si>
    <t>60.6</t>
  </si>
  <si>
    <t>57.1</t>
  </si>
  <si>
    <t>66.8</t>
  </si>
  <si>
    <t>University of Adelaide</t>
  </si>
  <si>
    <t>79.3</t>
  </si>
  <si>
    <t>48.2</t>
  </si>
  <si>
    <t>University of Geneva</t>
  </si>
  <si>
    <t>37.2</t>
  </si>
  <si>
    <t>96.8</t>
  </si>
  <si>
    <t>34.5</t>
  </si>
  <si>
    <t>53.8</t>
  </si>
  <si>
    <t>Aalto University</t>
  </si>
  <si>
    <t>31.3</t>
  </si>
  <si>
    <t>59.4</t>
  </si>
  <si>
    <t>University of Pavia</t>
  </si>
  <si>
    <t>19.2</t>
  </si>
  <si>
    <t>43.5</t>
  </si>
  <si>
    <t>Vienna University of Technology</t>
  </si>
  <si>
    <t>University of Iceland</t>
  </si>
  <si>
    <t>74.8</t>
  </si>
  <si>
    <t>24.7</t>
  </si>
  <si>
    <t>14.9</t>
  </si>
  <si>
    <t>Technical University of Berlin</t>
  </si>
  <si>
    <t>42.2</t>
  </si>
  <si>
    <t>University of Western Australia</t>
  </si>
  <si>
    <t>Stanford University</t>
  </si>
  <si>
    <t>99.1</t>
  </si>
  <si>
    <t>96.7</t>
  </si>
  <si>
    <t>91.5</t>
  </si>
  <si>
    <t>92.9</t>
  </si>
  <si>
    <t>Laval University</t>
  </si>
  <si>
    <t>58.1</t>
  </si>
  <si>
    <t>55.7</t>
  </si>
  <si>
    <t>École Polytechnique Fédérale de Lausanne</t>
  </si>
  <si>
    <t>98.8</t>
  </si>
  <si>
    <t>54.7</t>
  </si>
  <si>
    <t>70.9</t>
  </si>
  <si>
    <t>Ewha Womans University</t>
  </si>
  <si>
    <t>57.6</t>
  </si>
  <si>
    <t>23.5</t>
  </si>
  <si>
    <t>University of Melbourne</t>
  </si>
  <si>
    <t>80.6</t>
  </si>
  <si>
    <t>81.3</t>
  </si>
  <si>
    <t>Pennsylvania State University</t>
  </si>
  <si>
    <t>37.4</t>
  </si>
  <si>
    <t>54.6</t>
  </si>
  <si>
    <t>Vrije Universiteit Amsterdam</t>
  </si>
  <si>
    <t>74.9</t>
  </si>
  <si>
    <t>50.6</t>
  </si>
  <si>
    <t>35.5</t>
  </si>
  <si>
    <t>Aarhus University</t>
  </si>
  <si>
    <t>66.5</t>
  </si>
  <si>
    <t>49.9</t>
  </si>
  <si>
    <t>Vanderbilt University</t>
  </si>
  <si>
    <t>87.7</t>
  </si>
  <si>
    <t>28.3</t>
  </si>
  <si>
    <t>55.2</t>
  </si>
  <si>
    <t>Queen's University</t>
  </si>
  <si>
    <t>55.4</t>
  </si>
  <si>
    <t>37.3</t>
  </si>
  <si>
    <t>Sun Yat-sen University</t>
  </si>
  <si>
    <t>54.1</t>
  </si>
  <si>
    <t>32.5</t>
  </si>
  <si>
    <t>Tufts University</t>
  </si>
  <si>
    <t>33.9</t>
  </si>
  <si>
    <t>43.6</t>
  </si>
  <si>
    <t>University of Texas at Austin</t>
  </si>
  <si>
    <t>72.3</t>
  </si>
  <si>
    <t>University of Utah</t>
  </si>
  <si>
    <t>27.5</t>
  </si>
  <si>
    <t>48.6</t>
  </si>
  <si>
    <t>Wuhan University of Technology</t>
  </si>
  <si>
    <t>75.8</t>
  </si>
  <si>
    <t>21.4</t>
  </si>
  <si>
    <t>16.2</t>
  </si>
  <si>
    <t>Hong Kong University of Science and Technology</t>
  </si>
  <si>
    <t>72.9</t>
  </si>
  <si>
    <t>77.8</t>
  </si>
  <si>
    <t>51.8</t>
  </si>
  <si>
    <t>64.7</t>
  </si>
  <si>
    <t>Tokyo Medical and Dental University (TMDU)</t>
  </si>
  <si>
    <t>22.9</t>
  </si>
  <si>
    <t>21.8</t>
  </si>
  <si>
    <t>42.7</t>
  </si>
  <si>
    <t>University of Amsterdam</t>
  </si>
  <si>
    <t>76.6</t>
  </si>
  <si>
    <t>60.5</t>
  </si>
  <si>
    <t>58.2</t>
  </si>
  <si>
    <t>Ulm University</t>
  </si>
  <si>
    <t>King Mongkut’s University of Technology Thonburi</t>
  </si>
  <si>
    <t>22.5</t>
  </si>
  <si>
    <t>16.7</t>
  </si>
  <si>
    <t>University of Hong Kong</t>
  </si>
  <si>
    <t>72.6</t>
  </si>
  <si>
    <t>81.9</t>
  </si>
  <si>
    <t>62.1</t>
  </si>
  <si>
    <t>67.5</t>
  </si>
  <si>
    <t>University of Michigan</t>
  </si>
  <si>
    <t>88.9</t>
  </si>
  <si>
    <t>86.5</t>
  </si>
  <si>
    <t>49.8</t>
  </si>
  <si>
    <t>80.9</t>
  </si>
  <si>
    <t>University of California, Davis</t>
  </si>
  <si>
    <t>Middle East Technical University</t>
  </si>
  <si>
    <t>38.7</t>
  </si>
  <si>
    <t>45.5</t>
  </si>
  <si>
    <t>56.6</t>
  </si>
  <si>
    <t>Tilburg University</t>
  </si>
  <si>
    <t>45.1</t>
  </si>
  <si>
    <t>University of Tübingen</t>
  </si>
  <si>
    <t>41.5</t>
  </si>
  <si>
    <t>Washington State University</t>
  </si>
  <si>
    <t>44.2</t>
  </si>
  <si>
    <t>Erasmus University Rotterdam</t>
  </si>
  <si>
    <t>82.3</t>
  </si>
  <si>
    <t>66.2</t>
  </si>
  <si>
    <t>Iowa State University</t>
  </si>
  <si>
    <t>36.4</t>
  </si>
  <si>
    <t>University of California, San Diego</t>
  </si>
  <si>
    <t>96.4</t>
  </si>
  <si>
    <t>66.6</t>
  </si>
  <si>
    <t>68.6</t>
  </si>
  <si>
    <t>Florida Institute of Technology</t>
  </si>
  <si>
    <t>13.1</t>
  </si>
  <si>
    <t>19.7</t>
  </si>
  <si>
    <t>National University of Singapore (NUS)</t>
  </si>
  <si>
    <t>78.1</t>
  </si>
  <si>
    <t>94.9</t>
  </si>
  <si>
    <t>73.3</t>
  </si>
  <si>
    <t>University of Wisconsin-Madison</t>
  </si>
  <si>
    <t>71.3</t>
  </si>
  <si>
    <t>Carnegie Mellon University</t>
  </si>
  <si>
    <t>59.3</t>
  </si>
  <si>
    <t>61.6</t>
  </si>
  <si>
    <t>74.3</t>
  </si>
  <si>
    <t>University of Massachusetts</t>
  </si>
  <si>
    <t>40.3</t>
  </si>
  <si>
    <t>University of Konstanz</t>
  </si>
  <si>
    <t>30.5</t>
  </si>
  <si>
    <t>University of Alberta</t>
  </si>
  <si>
    <t>61.8</t>
  </si>
  <si>
    <t>73.4</t>
  </si>
  <si>
    <t>University of Illinois at Urbana-Champaign</t>
  </si>
  <si>
    <t>Nanjing University</t>
  </si>
  <si>
    <t>23.3</t>
  </si>
  <si>
    <t>University of Tokyo</t>
  </si>
  <si>
    <t>74.7</t>
  </si>
  <si>
    <t>85.1</t>
  </si>
  <si>
    <t>76.1</t>
  </si>
  <si>
    <t>University of Cambridge</t>
  </si>
  <si>
    <t>95.2</t>
  </si>
  <si>
    <t>95.6</t>
  </si>
  <si>
    <t>87.8</t>
  </si>
  <si>
    <t>Istanbul Technical University</t>
  </si>
  <si>
    <t>30.2</t>
  </si>
  <si>
    <t>University of Lausanne</t>
  </si>
  <si>
    <t>76.5</t>
  </si>
  <si>
    <t>29.4</t>
  </si>
  <si>
    <t>Université Libre de Bruxelles</t>
  </si>
  <si>
    <t>64.4</t>
  </si>
  <si>
    <t>36.2</t>
  </si>
  <si>
    <t>79.4</t>
  </si>
  <si>
    <t>Western University</t>
  </si>
  <si>
    <t>Koç University</t>
  </si>
  <si>
    <t>58.5</t>
  </si>
  <si>
    <t>24.4</t>
  </si>
  <si>
    <t>21.6</t>
  </si>
  <si>
    <t>University of Waikato</t>
  </si>
  <si>
    <t>80.3</t>
  </si>
  <si>
    <t>18.6</t>
  </si>
  <si>
    <t>Rensselaer Polytechnic Institute</t>
  </si>
  <si>
    <t>67.8</t>
  </si>
  <si>
    <t>26.2</t>
  </si>
  <si>
    <t>42.8</t>
  </si>
  <si>
    <t>University of Virginia</t>
  </si>
  <si>
    <t>76.9</t>
  </si>
  <si>
    <t>52.1</t>
  </si>
  <si>
    <t>City University of Hong Kong</t>
  </si>
  <si>
    <t>32.9</t>
  </si>
  <si>
    <t>46.3</t>
  </si>
  <si>
    <t>Victoria University of Wellington</t>
  </si>
  <si>
    <t>Indian Institute of Technology, Bombay</t>
  </si>
  <si>
    <t>24.6</t>
  </si>
  <si>
    <t>34.2</t>
  </si>
  <si>
    <t>Texas A&amp;M University</t>
  </si>
  <si>
    <t>51.9</t>
  </si>
  <si>
    <t>University of Canterbury</t>
  </si>
  <si>
    <t>23.4</t>
  </si>
  <si>
    <t>21.1</t>
  </si>
  <si>
    <t>Fudan University</t>
  </si>
  <si>
    <t>National Tsing Hua University</t>
  </si>
  <si>
    <t>24.8</t>
  </si>
  <si>
    <t>39.4</t>
  </si>
  <si>
    <t>University of Iowa</t>
  </si>
  <si>
    <t>33.5</t>
  </si>
  <si>
    <t>31.7</t>
  </si>
  <si>
    <t>41.9</t>
  </si>
  <si>
    <t>Dartmouth College</t>
  </si>
  <si>
    <t>35.4</t>
  </si>
  <si>
    <t>Technical University of Munich</t>
  </si>
  <si>
    <t>University of Fribourg</t>
  </si>
  <si>
    <t>58.6</t>
  </si>
  <si>
    <t>29.2</t>
  </si>
  <si>
    <t>University of Stuttgart</t>
  </si>
  <si>
    <t>17.3</t>
  </si>
  <si>
    <t>30.6</t>
  </si>
  <si>
    <t>University of New South Wales</t>
  </si>
  <si>
    <t>Boğaziçi University</t>
  </si>
  <si>
    <t>University of Dundee</t>
  </si>
  <si>
    <t>University of Bern</t>
  </si>
  <si>
    <t>80.7</t>
  </si>
  <si>
    <t>Ruhr University Bochum</t>
  </si>
  <si>
    <t>53.6</t>
  </si>
  <si>
    <t>Leiden University</t>
  </si>
  <si>
    <t>59.5</t>
  </si>
  <si>
    <t>61.3</t>
  </si>
  <si>
    <t>National Sun Yat-Sen University</t>
  </si>
  <si>
    <t>24.2</t>
  </si>
  <si>
    <t>26.4</t>
  </si>
  <si>
    <t>Ohio State University</t>
  </si>
  <si>
    <t>51.5</t>
  </si>
  <si>
    <t>60.7</t>
  </si>
  <si>
    <t>University of Erlangen-Nuremberg</t>
  </si>
  <si>
    <t>68.7</t>
  </si>
  <si>
    <t>15.3</t>
  </si>
  <si>
    <t>Boston College</t>
  </si>
  <si>
    <t>95.9</t>
  </si>
  <si>
    <t>Bilkent University</t>
  </si>
  <si>
    <t>University of Bremen</t>
  </si>
  <si>
    <t>University College London (UCL)</t>
  </si>
  <si>
    <t>90.6</t>
  </si>
  <si>
    <t>University of Toronto</t>
  </si>
  <si>
    <t>74.4</t>
  </si>
  <si>
    <t>Université Catholique de Louvain</t>
  </si>
  <si>
    <t>University of Trento</t>
  </si>
  <si>
    <t>70.3</t>
  </si>
  <si>
    <t>20.3</t>
  </si>
  <si>
    <t>University of Ottawa</t>
  </si>
  <si>
    <t>46.6</t>
  </si>
  <si>
    <t>University College Cork</t>
  </si>
  <si>
    <t>22.2</t>
  </si>
  <si>
    <t>University of Milan-Bicocca</t>
  </si>
  <si>
    <t>27.1</t>
  </si>
  <si>
    <t>Norwegian University of Science and Technology</t>
  </si>
  <si>
    <t>29.6</t>
  </si>
  <si>
    <t>University of California, Berkeley</t>
  </si>
  <si>
    <t>89.5</t>
  </si>
  <si>
    <t>Vrije Universiteit Brussel</t>
  </si>
  <si>
    <t>17.9</t>
  </si>
  <si>
    <t>54.5</t>
  </si>
  <si>
    <t>University of Washington</t>
  </si>
  <si>
    <t>73.2</t>
  </si>
  <si>
    <t>University of Wollongong</t>
  </si>
  <si>
    <t>27.8</t>
  </si>
  <si>
    <t>University of New Mexico</t>
  </si>
  <si>
    <t>32.2</t>
  </si>
  <si>
    <t>State University of Campinas</t>
  </si>
  <si>
    <t>43.4</t>
  </si>
  <si>
    <t>University of Minho</t>
  </si>
  <si>
    <t>20.2</t>
  </si>
  <si>
    <t>University of Copenhagen</t>
  </si>
  <si>
    <t>34.4</t>
  </si>
  <si>
    <t>University of Duisburg-Essen</t>
  </si>
  <si>
    <t>13.7</t>
  </si>
  <si>
    <t>21.9</t>
  </si>
  <si>
    <t>Harvard University</t>
  </si>
  <si>
    <t>98.9</t>
  </si>
  <si>
    <t>98.6</t>
  </si>
  <si>
    <t>67.6</t>
  </si>
  <si>
    <t>93.3</t>
  </si>
  <si>
    <t>Brandeis University</t>
  </si>
  <si>
    <t>95.3</t>
  </si>
  <si>
    <t>25.8</t>
  </si>
  <si>
    <t>50.3</t>
  </si>
  <si>
    <t>Aalborg University</t>
  </si>
  <si>
    <t>65.8</t>
  </si>
  <si>
    <t>23.8</t>
  </si>
  <si>
    <t>University of Sheffield</t>
  </si>
  <si>
    <t>39.1</t>
  </si>
  <si>
    <t>National Taiwan University</t>
  </si>
  <si>
    <t>48.8</t>
  </si>
  <si>
    <t>Queen’s University Belfast</t>
  </si>
  <si>
    <t>52.2</t>
  </si>
  <si>
    <t>25.1</t>
  </si>
  <si>
    <t>30.1</t>
  </si>
  <si>
    <t>University of Manitoba</t>
  </si>
  <si>
    <t>31.6</t>
  </si>
  <si>
    <t>Hokkaido University</t>
  </si>
  <si>
    <t>38.4</t>
  </si>
  <si>
    <t>University of Houston</t>
  </si>
  <si>
    <t>39.3</t>
  </si>
  <si>
    <t>National University of Ireland, Galway</t>
  </si>
  <si>
    <t>71.7</t>
  </si>
  <si>
    <t>University of Pennsylvania</t>
  </si>
  <si>
    <t>94.4</t>
  </si>
  <si>
    <t>Sabancı University</t>
  </si>
  <si>
    <t>88.5</t>
  </si>
  <si>
    <t>46.9</t>
  </si>
  <si>
    <t>Chinese University of Hong Kong</t>
  </si>
  <si>
    <t>57.8</t>
  </si>
  <si>
    <t>52.4</t>
  </si>
  <si>
    <t>Radboud University</t>
  </si>
  <si>
    <t>73.9</t>
  </si>
  <si>
    <t>46.7</t>
  </si>
  <si>
    <t>Renmin University of China</t>
  </si>
  <si>
    <t>14.7</t>
  </si>
  <si>
    <t>Tel Aviv University</t>
  </si>
  <si>
    <t>46.1</t>
  </si>
  <si>
    <t>Hong Kong Polytechnic University</t>
  </si>
  <si>
    <t>69.9</t>
  </si>
  <si>
    <t>Virginia Polytechnic Institute and State University</t>
  </si>
  <si>
    <t>28.9</t>
  </si>
  <si>
    <t>University of Tampere</t>
  </si>
  <si>
    <t>Emory University</t>
  </si>
  <si>
    <t>University of Bristol</t>
  </si>
  <si>
    <t>58.9</t>
  </si>
  <si>
    <t>University of Aberdeen</t>
  </si>
  <si>
    <t>84.1</t>
  </si>
  <si>
    <t>Yale University</t>
  </si>
  <si>
    <t>90.8</t>
  </si>
  <si>
    <t>59.8</t>
  </si>
  <si>
    <t>University of Innsbruck</t>
  </si>
  <si>
    <t>17.1</t>
  </si>
  <si>
    <t>93.4</t>
  </si>
  <si>
    <t>University of Kiel</t>
  </si>
  <si>
    <t>24.3</t>
  </si>
  <si>
    <t>31.1</t>
  </si>
  <si>
    <t>Simon Fraser University</t>
  </si>
  <si>
    <t>29.3</t>
  </si>
  <si>
    <t>University of Waterloo</t>
  </si>
  <si>
    <t>63.1</t>
  </si>
  <si>
    <t>Heidelberg University</t>
  </si>
  <si>
    <t>45.4</t>
  </si>
  <si>
    <t>University of Texas at Dallas</t>
  </si>
  <si>
    <t>University of Calgary</t>
  </si>
  <si>
    <t>University of Edinburgh</t>
  </si>
  <si>
    <t>University of Turin</t>
  </si>
  <si>
    <t>72.5</t>
  </si>
  <si>
    <t>University of Illinois at Chicago</t>
  </si>
  <si>
    <t>London School of Economics and Political Science (LSE)</t>
  </si>
  <si>
    <t>87.4</t>
  </si>
  <si>
    <t>65.4</t>
  </si>
  <si>
    <t>Syracuse University</t>
  </si>
  <si>
    <t>87.1</t>
  </si>
  <si>
    <t>University of North Carolina at Chapel Hill</t>
  </si>
  <si>
    <t>57.9</t>
  </si>
  <si>
    <t>65.9</t>
  </si>
  <si>
    <t>Murdoch University</t>
  </si>
  <si>
    <t>46.5</t>
  </si>
  <si>
    <t>17.8</t>
  </si>
  <si>
    <t>85.3</t>
  </si>
  <si>
    <t>21.2</t>
  </si>
  <si>
    <t>University of Ferrara</t>
  </si>
  <si>
    <t>15.2</t>
  </si>
  <si>
    <t>University of British Columbia</t>
  </si>
  <si>
    <t>84.8</t>
  </si>
  <si>
    <t>Scuola Normale Superiore di Pisa</t>
  </si>
  <si>
    <t>50.1</t>
  </si>
  <si>
    <t>University of Zurich</t>
  </si>
  <si>
    <t>86.9</t>
  </si>
  <si>
    <t>53.9</t>
  </si>
  <si>
    <t>University of São Paulo</t>
  </si>
  <si>
    <t>25.3</t>
  </si>
  <si>
    <t>University of Technology, Sydney</t>
  </si>
  <si>
    <t>University of Milan</t>
  </si>
  <si>
    <t>66.9</t>
  </si>
  <si>
    <t>University of California, Irvine</t>
  </si>
  <si>
    <t>39.5</t>
  </si>
  <si>
    <t>University of Liverpool</t>
  </si>
  <si>
    <t>76.2</t>
  </si>
  <si>
    <t>33.2</t>
  </si>
  <si>
    <t>79.5</t>
  </si>
  <si>
    <t>University of Glasgow</t>
  </si>
  <si>
    <t>83.7</t>
  </si>
  <si>
    <t>University of St Andrews</t>
  </si>
  <si>
    <t>90.5</t>
  </si>
  <si>
    <t>Uppsala University</t>
  </si>
  <si>
    <t>University of Nottingham</t>
  </si>
  <si>
    <t>University at Buffalo</t>
  </si>
  <si>
    <t>University of California, Riverside</t>
  </si>
  <si>
    <t>University of Manchester</t>
  </si>
  <si>
    <t>École Normale Supérieure</t>
  </si>
  <si>
    <t>University of Leeds</t>
  </si>
  <si>
    <t>69.3</t>
  </si>
  <si>
    <t>Kansas State University</t>
  </si>
  <si>
    <t>16.5</t>
  </si>
  <si>
    <t>Lehigh University</t>
  </si>
  <si>
    <t>56.3</t>
  </si>
  <si>
    <t>25.4</t>
  </si>
  <si>
    <t>King’s College London</t>
  </si>
  <si>
    <t>55.6</t>
  </si>
  <si>
    <t>Australian National University</t>
  </si>
  <si>
    <t>71.1</t>
  </si>
  <si>
    <t>91.3</t>
  </si>
  <si>
    <t>University of Southampton</t>
  </si>
  <si>
    <t>82.4</t>
  </si>
  <si>
    <t>35.2</t>
  </si>
  <si>
    <t>Goethe University Frankfurt</t>
  </si>
  <si>
    <t>22.4</t>
  </si>
  <si>
    <t>Colorado State University</t>
  </si>
  <si>
    <t>30.4</t>
  </si>
  <si>
    <t>Swinburne University of Technology</t>
  </si>
  <si>
    <t>16.3</t>
  </si>
  <si>
    <t>UiT The Arctic University of Norway</t>
  </si>
  <si>
    <t>53.2</t>
  </si>
  <si>
    <t>16.9</t>
  </si>
  <si>
    <t>McGill University</t>
  </si>
  <si>
    <t>63.3</t>
  </si>
  <si>
    <t>69.6</t>
  </si>
  <si>
    <t>University of Pittsburgh</t>
  </si>
  <si>
    <t>45.2</t>
  </si>
  <si>
    <t>University of Salento</t>
  </si>
  <si>
    <t>25.6</t>
  </si>
  <si>
    <t>University of Hawai’i at Mānoa</t>
  </si>
  <si>
    <t>35.1</t>
  </si>
  <si>
    <t>Wake Forest University</t>
  </si>
  <si>
    <t>33.3</t>
  </si>
  <si>
    <t>Westfälische Wilhelms-Universität Münster</t>
  </si>
  <si>
    <t>18.1</t>
  </si>
  <si>
    <t>Indian Institute of Science</t>
  </si>
  <si>
    <t>18.2</t>
  </si>
  <si>
    <t>32.6</t>
  </si>
  <si>
    <t>University of Pisa</t>
  </si>
  <si>
    <t>69.2</t>
  </si>
  <si>
    <t>18.8</t>
  </si>
  <si>
    <t>University of Rome III</t>
  </si>
  <si>
    <t>11.8</t>
  </si>
  <si>
    <t>19.3</t>
  </si>
  <si>
    <t>Bielefeld University</t>
  </si>
  <si>
    <t>19.1</t>
  </si>
  <si>
    <t>Queen Mary University of London</t>
  </si>
  <si>
    <t>University of Gothenburg</t>
  </si>
  <si>
    <t>24.1</t>
  </si>
  <si>
    <t>University of Tsukuba</t>
  </si>
  <si>
    <t>36.1</t>
  </si>
  <si>
    <t>University of Chicago</t>
  </si>
  <si>
    <t>97.3</t>
  </si>
  <si>
    <t>89.9</t>
  </si>
  <si>
    <t>83.9</t>
  </si>
  <si>
    <t>University of Bath</t>
  </si>
  <si>
    <t>University of Oslo</t>
  </si>
  <si>
    <t>60.3</t>
  </si>
  <si>
    <t>Technion Israel Institute of Technology</t>
  </si>
  <si>
    <t>University of the Andes</t>
  </si>
  <si>
    <t>89.8</t>
  </si>
  <si>
    <t>12.1</t>
  </si>
  <si>
    <t>University of Rochester</t>
  </si>
  <si>
    <t>University of Kansas</t>
  </si>
  <si>
    <t>20.1</t>
  </si>
  <si>
    <t>Macquarie University</t>
  </si>
  <si>
    <t>89.2</t>
  </si>
  <si>
    <t>Curtin University</t>
  </si>
  <si>
    <t>University of Birmingham</t>
  </si>
  <si>
    <t>University of Crete</t>
  </si>
  <si>
    <t>16.8</t>
  </si>
  <si>
    <t>Pompeu Fabra University - Barcelona</t>
  </si>
  <si>
    <t>University of Exeter</t>
  </si>
  <si>
    <t>32.7</t>
  </si>
  <si>
    <t>79.8</t>
  </si>
  <si>
    <t>Aston University</t>
  </si>
  <si>
    <t>University of Warwick</t>
  </si>
  <si>
    <t>68.2</t>
  </si>
  <si>
    <t>85.7</t>
  </si>
  <si>
    <t>University of Cincinnati</t>
  </si>
  <si>
    <t>University of Florence</t>
  </si>
  <si>
    <t>Rutgers, The State University of New Jersey</t>
  </si>
  <si>
    <t>34.3</t>
  </si>
  <si>
    <t>University of Bari Aldo Moro</t>
  </si>
  <si>
    <t>Newcastle University</t>
  </si>
  <si>
    <t>University of Nebraska-Lincoln</t>
  </si>
  <si>
    <t>University of Reading</t>
  </si>
  <si>
    <t>University of Bologna</t>
  </si>
  <si>
    <t>43.1</t>
  </si>
  <si>
    <t>Durham University</t>
  </si>
  <si>
    <t>University of Leicester</t>
  </si>
  <si>
    <t>29.8</t>
  </si>
  <si>
    <t>Cardiff University</t>
  </si>
  <si>
    <t>Bayreuth University</t>
  </si>
  <si>
    <t>12.9</t>
  </si>
  <si>
    <t>21.3</t>
  </si>
  <si>
    <t>Rice University</t>
  </si>
  <si>
    <t>99.9</t>
  </si>
  <si>
    <t>37.1</t>
  </si>
  <si>
    <t>Autonomous University of Barcelona</t>
  </si>
  <si>
    <t>46.4</t>
  </si>
  <si>
    <t>Drexel University</t>
  </si>
  <si>
    <t>University of Nebraska Medical Center</t>
  </si>
  <si>
    <t>34.8</t>
  </si>
  <si>
    <t>University of Oklahoma</t>
  </si>
  <si>
    <t>15.7</t>
  </si>
  <si>
    <t>University of Southern California</t>
  </si>
  <si>
    <t>University of Montana</t>
  </si>
  <si>
    <t>University of Bergen</t>
  </si>
  <si>
    <t>68.5</t>
  </si>
  <si>
    <t>65.3</t>
  </si>
  <si>
    <t>Sapienza University of Rome</t>
  </si>
  <si>
    <t>50.7</t>
  </si>
  <si>
    <t>Lancaster University</t>
  </si>
  <si>
    <t>84.7</t>
  </si>
  <si>
    <t>York University</t>
  </si>
  <si>
    <t>Northeastern University</t>
  </si>
  <si>
    <t>University of Lisbon</t>
  </si>
  <si>
    <t>22.8</t>
  </si>
  <si>
    <t>University of California, Santa Cruz</t>
  </si>
  <si>
    <t>31.9</t>
  </si>
  <si>
    <t>University College Dublin</t>
  </si>
  <si>
    <t>61.7</t>
  </si>
  <si>
    <t>Cornell University</t>
  </si>
  <si>
    <t>83.8</t>
  </si>
  <si>
    <t>Medical University of Vienna</t>
  </si>
  <si>
    <t>University of Macau</t>
  </si>
  <si>
    <t>Montpellier University</t>
  </si>
  <si>
    <t>67.4</t>
  </si>
  <si>
    <t>23.7</t>
  </si>
  <si>
    <t>Claude Bernard University Lyon 1</t>
  </si>
  <si>
    <t>17.2</t>
  </si>
  <si>
    <t>Free University of Berlin</t>
  </si>
  <si>
    <t>Pierre and Marie Curie University</t>
  </si>
  <si>
    <t>83.3</t>
  </si>
  <si>
    <t>Novosibirsk State University</t>
  </si>
  <si>
    <t>70.5</t>
  </si>
  <si>
    <t>University of Trieste</t>
  </si>
  <si>
    <t>88.1</t>
  </si>
  <si>
    <t>University of Maryland, College Park</t>
  </si>
  <si>
    <t>Aberystwyth University</t>
  </si>
  <si>
    <t>20.6</t>
  </si>
  <si>
    <t>University of Padua</t>
  </si>
  <si>
    <t>University of Göttingen</t>
  </si>
  <si>
    <t>92.3</t>
  </si>
  <si>
    <t>Royal Holloway, University of London</t>
  </si>
  <si>
    <t>University of Eastern Finland</t>
  </si>
  <si>
    <t>44.1</t>
  </si>
  <si>
    <t>Brown University</t>
  </si>
  <si>
    <t>54.2</t>
  </si>
  <si>
    <t>Charles Darwin University</t>
  </si>
  <si>
    <t>Lund University</t>
  </si>
  <si>
    <t>Arizona State University</t>
  </si>
  <si>
    <t>Waseda University</t>
  </si>
  <si>
    <t>Stockholm University</t>
  </si>
  <si>
    <t>St George’s, University of London</t>
  </si>
  <si>
    <t>86.4</t>
  </si>
  <si>
    <t>23.1</t>
  </si>
  <si>
    <t>Creighton University</t>
  </si>
  <si>
    <t>10.4</t>
  </si>
  <si>
    <t>University of York</t>
  </si>
  <si>
    <t>Autonomous University of Madrid</t>
  </si>
  <si>
    <t>University of Turku</t>
  </si>
  <si>
    <t>University of Strasbourg</t>
  </si>
  <si>
    <t>69.5</t>
  </si>
  <si>
    <t>Oregon State University</t>
  </si>
  <si>
    <t>Humboldt University of Berlin</t>
  </si>
  <si>
    <t>Brunel University London</t>
  </si>
  <si>
    <t>75.3</t>
  </si>
  <si>
    <t>88.8</t>
  </si>
  <si>
    <t>22.1</t>
  </si>
  <si>
    <t>University of Otago</t>
  </si>
  <si>
    <t>81.5</t>
  </si>
  <si>
    <t>University of South Carolina</t>
  </si>
  <si>
    <t>Michigan State University</t>
  </si>
  <si>
    <t>University of Victoria</t>
  </si>
  <si>
    <t>86.7</t>
  </si>
  <si>
    <t>University of Helsinki</t>
  </si>
  <si>
    <t>Hebrew University of Jerusalem</t>
  </si>
  <si>
    <t>57.2</t>
  </si>
  <si>
    <t>53.3</t>
  </si>
  <si>
    <t>Joseph Fourier University</t>
  </si>
  <si>
    <t>Stony Brook University</t>
  </si>
  <si>
    <t>Umeå University</t>
  </si>
  <si>
    <t>University of Sussex</t>
  </si>
  <si>
    <t>92.8</t>
  </si>
  <si>
    <t>University of Missouri</t>
  </si>
  <si>
    <t>University of Georgia</t>
  </si>
  <si>
    <t>39.7</t>
  </si>
  <si>
    <t>Bangor University</t>
  </si>
  <si>
    <t>University of Connecticut</t>
  </si>
  <si>
    <t>37.6</t>
  </si>
  <si>
    <t>University of Barcelona</t>
  </si>
  <si>
    <t>28.8</t>
  </si>
  <si>
    <t>Tokyo Metropolitan University</t>
  </si>
  <si>
    <t>9.8</t>
  </si>
  <si>
    <t>19.6</t>
  </si>
  <si>
    <t>University of Valencia</t>
  </si>
  <si>
    <t>Carleton University</t>
  </si>
  <si>
    <t>24.5</t>
  </si>
  <si>
    <t>University of Stirling</t>
  </si>
  <si>
    <t>Trinity College Dublin</t>
  </si>
  <si>
    <t>77.6</t>
  </si>
  <si>
    <t>51.2</t>
  </si>
  <si>
    <t>Deakin University</t>
  </si>
  <si>
    <t>University of Western Sydney</t>
  </si>
  <si>
    <t>Boston University</t>
  </si>
  <si>
    <t>New York University (NYU)</t>
  </si>
  <si>
    <t>62.4</t>
  </si>
  <si>
    <t>University of Graz</t>
  </si>
  <si>
    <t>William &amp; Mary</t>
  </si>
  <si>
    <t>19.9</t>
  </si>
  <si>
    <t>36.8</t>
  </si>
  <si>
    <t>University of Würzburg</t>
  </si>
  <si>
    <t>University of Hertfordshire</t>
  </si>
  <si>
    <t>10.9</t>
  </si>
  <si>
    <t>University of Vienna</t>
  </si>
  <si>
    <t>Charles University in Prague</t>
  </si>
  <si>
    <t>École Normale Supérieure de Lyon</t>
  </si>
  <si>
    <t>George Washington University</t>
  </si>
  <si>
    <t>University of East Anglia</t>
  </si>
  <si>
    <t>22.6</t>
  </si>
  <si>
    <t>45.9</t>
  </si>
  <si>
    <t>San Diego State University</t>
  </si>
  <si>
    <t>65.6</t>
  </si>
  <si>
    <t>26.9</t>
  </si>
  <si>
    <t>University of Portsmouth</t>
  </si>
  <si>
    <t>10.6</t>
  </si>
  <si>
    <t>16.1</t>
  </si>
  <si>
    <t>Paris Diderot University – Paris 7</t>
  </si>
  <si>
    <t>University of Essex</t>
  </si>
  <si>
    <t>Hong Kong Baptist University</t>
  </si>
  <si>
    <t>13.2</t>
  </si>
  <si>
    <t>University of Seoul</t>
  </si>
  <si>
    <t>Paris-Sud University</t>
  </si>
  <si>
    <t>Plymouth University</t>
  </si>
  <si>
    <t>80.5</t>
  </si>
  <si>
    <t>University of Cologne</t>
  </si>
  <si>
    <t>Birkbeck, University of London</t>
  </si>
  <si>
    <t>George Mason University</t>
  </si>
  <si>
    <t>University of Marrakech Cadi Ayyad</t>
  </si>
  <si>
    <t>6.5</t>
  </si>
  <si>
    <t>University of Warsaw</t>
  </si>
  <si>
    <t>13.6</t>
  </si>
  <si>
    <t>41.6</t>
  </si>
  <si>
    <t>20.8</t>
  </si>
  <si>
    <t>Royal College of Surgeons in Ireland</t>
  </si>
  <si>
    <t>18.9</t>
  </si>
  <si>
    <t>82.6</t>
  </si>
  <si>
    <t>Panjab University</t>
  </si>
  <si>
    <t>10.5</t>
  </si>
  <si>
    <t>Federico Santa María Technical University</t>
  </si>
  <si>
    <t>10.1</t>
  </si>
  <si>
    <t>University of California, Los Angeles (UCLA)</t>
  </si>
  <si>
    <t>85.5</t>
  </si>
  <si>
    <t>Columbia University</t>
  </si>
  <si>
    <t>Washington University in St Louis</t>
  </si>
  <si>
    <t>University of Minnesota</t>
  </si>
  <si>
    <t>82.9</t>
  </si>
  <si>
    <t>University of Notre Dame</t>
  </si>
  <si>
    <t>38.5</t>
  </si>
  <si>
    <t>University of Colorado Boulder</t>
  </si>
  <si>
    <t>97.4</t>
  </si>
  <si>
    <t>Purdue University</t>
  </si>
  <si>
    <t>Case Western Reserve University</t>
  </si>
  <si>
    <t>University of Florida</t>
  </si>
  <si>
    <t>Indiana University</t>
  </si>
  <si>
    <t>University of Miami</t>
  </si>
  <si>
    <t>27.2</t>
  </si>
  <si>
    <t>Yeshiva University</t>
  </si>
  <si>
    <t>University of Bonn</t>
  </si>
  <si>
    <t>State University of New York Albany - University at Albany</t>
  </si>
  <si>
    <t>Illinois Institute of Technology</t>
  </si>
  <si>
    <t>University of Jyväskylä</t>
  </si>
  <si>
    <t>47.2</t>
  </si>
  <si>
    <t>Tulane University</t>
  </si>
  <si>
    <t>Wayne State University</t>
  </si>
  <si>
    <t>Linköping University</t>
  </si>
  <si>
    <t xml:space="preserve">https://www.timeshighereducation.co.uk/world-university-rankings/2015/world-ranking/methodology#tabs </t>
  </si>
  <si>
    <t xml:space="preserve">Times Higher Education World University Rankings 2014-2015 </t>
  </si>
  <si>
    <t>Sector of Performance: Higher education (HERD)</t>
  </si>
  <si>
    <t xml:space="preserve">Source of Funds. Total (funding sector) and external funding from Business enterprise, Private non-profit &amp;Funds and from abroad. </t>
  </si>
  <si>
    <t>Business enterprise funding at HERD per capita</t>
  </si>
  <si>
    <t xml:space="preserve">Funding from Business Enterprises as a percent of total HERD funding </t>
  </si>
  <si>
    <t>Germany</t>
  </si>
  <si>
    <t>Turkey</t>
  </si>
  <si>
    <t>Canada</t>
  </si>
  <si>
    <t>Israel</t>
  </si>
  <si>
    <t>Netherlands</t>
  </si>
  <si>
    <t>Slovenia</t>
  </si>
  <si>
    <t>Belgium</t>
  </si>
  <si>
    <t>Hungary</t>
  </si>
  <si>
    <t>Finland</t>
  </si>
  <si>
    <t>Spain</t>
  </si>
  <si>
    <t>Denmark</t>
  </si>
  <si>
    <t>Chile</t>
  </si>
  <si>
    <t>United States</t>
  </si>
  <si>
    <t>New Zealand</t>
  </si>
  <si>
    <t>Iceland</t>
  </si>
  <si>
    <t>Japan</t>
  </si>
  <si>
    <t>Poland</t>
  </si>
  <si>
    <t>Portugal</t>
  </si>
  <si>
    <t>Mexico</t>
  </si>
  <si>
    <t>OECD Extraction date: 10-07-2015</t>
  </si>
  <si>
    <r>
      <t xml:space="preserve">EU FP7-projekter hvori universiteter fra hvert land har deltaget </t>
    </r>
    <r>
      <rPr>
        <b/>
        <i/>
        <sz val="11"/>
        <color theme="1"/>
        <rFont val="Calibri"/>
        <family val="2"/>
        <scheme val="minor"/>
      </rPr>
      <t xml:space="preserve">samt andel heraf hvori der også indgik mindst en privat virksomhed (uanset fra hvilket land) </t>
    </r>
  </si>
  <si>
    <t>Transport</t>
  </si>
  <si>
    <t>HES</t>
  </si>
  <si>
    <t>Andel</t>
  </si>
  <si>
    <t>Energi</t>
  </si>
  <si>
    <t>NMP Nano</t>
  </si>
  <si>
    <t>Sikkerhed</t>
  </si>
  <si>
    <t>KBBE Fødevarer</t>
  </si>
  <si>
    <t>Sundhed</t>
  </si>
  <si>
    <t>IKT</t>
  </si>
  <si>
    <t>Miljø</t>
  </si>
  <si>
    <t>Rummet</t>
  </si>
  <si>
    <t>Hum.-Samf.</t>
  </si>
  <si>
    <t>AU</t>
  </si>
  <si>
    <t xml:space="preserve">* NB kun 9 danske deltagelser </t>
  </si>
  <si>
    <t>kilde: Udtræk fra EU-kommissionens eCORDA database over FP7-bevillinger</t>
  </si>
  <si>
    <t>OECD: Industry-financed public R&amp;D expenditures (by GDP)</t>
  </si>
  <si>
    <t>Normalised index of performance relative to the median values in the OECD area (Index median = 100).</t>
  </si>
  <si>
    <t xml:space="preserve">Direct funding of public research by industry takes the form of grants, donations and contracts and influences the scope and orientation of public research, generally steering it towards more applied and commercial activities. </t>
  </si>
  <si>
    <t xml:space="preserve">The share of public R&amp;D expenditure financed by industry is the domestic business enterprise sector’s contribution to the intramural R&amp;D expenditures of the higher education (HERD) and government (GOVERD) sectors. </t>
  </si>
  <si>
    <t>Data are drawn from the OECD MSTI Database and are based on harmonised national R&amp;D surveys and national accounts.</t>
  </si>
  <si>
    <t>Industry-financed public R&amp;D expenditures (by GDP)</t>
  </si>
  <si>
    <t>Russian Federation</t>
  </si>
  <si>
    <t>EU27</t>
  </si>
  <si>
    <t>OECD sample median</t>
  </si>
  <si>
    <t>Data extracted on 20 Aug 2015 10:22 UTC (GMT) from OECD iLibrary</t>
  </si>
  <si>
    <t>Based on Science, Technology and Industry Outlook 2012:</t>
  </si>
  <si>
    <t>OECD, Main Science and Technology Indicators (MSTI) Database, June 2012.</t>
  </si>
  <si>
    <r>
      <t xml:space="preserve">Andel: Andel af projekterne fra den forrige kollonne, hvori der </t>
    </r>
    <r>
      <rPr>
        <i/>
        <sz val="10"/>
        <color theme="1"/>
        <rFont val="Calibri"/>
        <family val="2"/>
        <scheme val="minor"/>
      </rPr>
      <t>også</t>
    </r>
    <r>
      <rPr>
        <sz val="10"/>
        <color theme="1"/>
        <rFont val="Calibri"/>
        <family val="2"/>
        <scheme val="minor"/>
      </rPr>
      <t xml:space="preserve"> deltog mindst én virksomhed (uanset hvilket land virksomheden er hjemhørende i)</t>
    </r>
  </si>
  <si>
    <t>Units for Expenditure PPP Dollars - Current prices and percent</t>
  </si>
  <si>
    <t xml:space="preserve">A university's ability to help industry with innovations, inventions and consultancy has become a core mission of the contemporary global academy. This category seeks to capture such "knowledge transfer" by looking at how much research income an institution earns from industry, scaled against the number of academic staff it employs. </t>
  </si>
  <si>
    <t xml:space="preserve">"Industry income: innovation" suggests the extent to which businesses are willing to pay for research and a university's ability to attract funding in the competitive commercial marketplace - useful indicators of institutional quality. </t>
  </si>
  <si>
    <t>The category is worth 2.5 per cent of the overall World University Ranking score.</t>
  </si>
  <si>
    <t xml:space="preserve">OECD: Gross domestic expenditure on R-D by sector of performance and source of funds. </t>
  </si>
  <si>
    <t>GTS-nettets patenter, patentansøgninger, licenser og spin-offs</t>
  </si>
  <si>
    <t>GTS Patentansøgninger</t>
  </si>
  <si>
    <t>GTS Patenter udtaget</t>
  </si>
  <si>
    <t>Licenser</t>
  </si>
  <si>
    <t>Spinoff fra GTS-institutterne</t>
  </si>
  <si>
    <t>Spinoff hjulpet af GTS-institutterne</t>
  </si>
  <si>
    <t>* 2007 licenser: Den voldsomme stigning i licenser i 2007 skyldes én GTS-virksomheds gennembrud med en enkelt licens</t>
  </si>
  <si>
    <t>** 2009 udtagne patenter: Stigningen skyldes primært, at det hidtidige Slagteriernes Forskningsinstitut blev en del af Teknologisk Institut.</t>
  </si>
  <si>
    <t>*** 2012 licenser: Et stort antal engangslicenser kan være tilknyttet en leverance af eksempelvis et stort simulatorsystem, hvorfor en stigning eller et fald på 1-2 leverancer kan forårsage store udsving i antallet af licenser, hvilket var tilfældet fra 2011 til 2012.</t>
  </si>
  <si>
    <t>Antal FoU-samarbejdsprojekter</t>
  </si>
  <si>
    <t>Kilde: GTS-institutternes performance regnskaber</t>
  </si>
  <si>
    <t>OECD Main sources of scientific documents cited in patents, selected technology areas, 2001-11 As a percentage of scientific documents cited, by technology area</t>
  </si>
  <si>
    <t>Egne beregninger (befolkningsstørrelse) på baggrund af OECD data</t>
  </si>
  <si>
    <t>OECD Science, Technology and Industry Scoreboard 2013. Figure 3.8.1 Main sources of scientific documents cited in patents, selected technology areas, 2001-11</t>
  </si>
  <si>
    <t>SOURCE: OECD and Japan Science and Technology Agency (JST), based on Thomson Reuters Web of Science, Derwent World Patents Index and Derwent Patents Citation Index data, June 2013.</t>
  </si>
  <si>
    <t>Biotechnology</t>
  </si>
  <si>
    <t>Environment</t>
  </si>
  <si>
    <t>Health</t>
  </si>
  <si>
    <t>ICT</t>
  </si>
  <si>
    <t>Nanotechnology</t>
  </si>
  <si>
    <t>2001-2003</t>
  </si>
  <si>
    <t>2004-2006</t>
  </si>
  <si>
    <t>2007-2009</t>
  </si>
  <si>
    <t>2010-2012</t>
  </si>
  <si>
    <t>2011-2013</t>
  </si>
  <si>
    <t>Andet DK</t>
  </si>
  <si>
    <t>Udlandet</t>
  </si>
  <si>
    <t>I alt</t>
  </si>
  <si>
    <t>Adjunkt/postdoc-niveau</t>
  </si>
  <si>
    <t>Sektorforskning DK</t>
  </si>
  <si>
    <t>Offentlig eller privat virksomhed DK</t>
  </si>
  <si>
    <t>Andet universitet DK</t>
  </si>
  <si>
    <t>Samme universitet DK</t>
  </si>
  <si>
    <t>Professor-niveau</t>
  </si>
  <si>
    <t>Lektor/seniorforsker-niveau</t>
  </si>
  <si>
    <t>http://ufm.dk/forskning-og-innovation/statistik-og-analyser/forskere-ved-universiteterne</t>
  </si>
  <si>
    <t>Kilde: Uddannelses- og Forskningsministeriets statistik for forskeransættelser på universiteterne</t>
  </si>
  <si>
    <t>Bemærk 1997 omfatter ét opgørelsesår mens øvrige opgørelser er treårige. Bemærk også overlap mellem de seneste to opgørelsesperioder</t>
  </si>
  <si>
    <r>
      <t xml:space="preserve">EUROSTAT Patent applications to the EPO by priority year by institutional sector: </t>
    </r>
    <r>
      <rPr>
        <b/>
        <u/>
        <sz val="10"/>
        <rFont val="Calibri"/>
        <family val="2"/>
        <scheme val="minor"/>
      </rPr>
      <t/>
    </r>
  </si>
  <si>
    <r>
      <t xml:space="preserve">EUROSTAT: Patent applications to the EPO by priority year by institutional sector: </t>
    </r>
    <r>
      <rPr>
        <b/>
        <u/>
        <sz val="10"/>
        <rFont val="Calibri"/>
        <family val="2"/>
        <scheme val="minor"/>
      </rPr>
      <t/>
    </r>
  </si>
  <si>
    <r>
      <rPr>
        <b/>
        <u/>
        <sz val="10"/>
        <rFont val="Calibri"/>
        <family val="2"/>
        <scheme val="minor"/>
      </rPr>
      <t>Hospitals.</t>
    </r>
    <r>
      <rPr>
        <b/>
        <sz val="10"/>
        <rFont val="Calibri"/>
        <family val="2"/>
        <scheme val="minor"/>
      </rPr>
      <t xml:space="preserve"> 1997, 2001, 2007 &amp; 2011. Per million inhabitants</t>
    </r>
  </si>
  <si>
    <r>
      <rPr>
        <b/>
        <u/>
        <sz val="10"/>
        <rFont val="Calibri"/>
        <family val="2"/>
        <scheme val="minor"/>
      </rPr>
      <t xml:space="preserve">Government sector or private non-profit sector </t>
    </r>
    <r>
      <rPr>
        <b/>
        <sz val="10"/>
        <rFont val="Calibri"/>
        <family val="2"/>
        <scheme val="minor"/>
      </rPr>
      <t>1997, 2001, 2007 &amp; 2011. Per million inhabitants</t>
    </r>
  </si>
  <si>
    <t>1997</t>
  </si>
  <si>
    <t>2001</t>
  </si>
  <si>
    <t>2007</t>
  </si>
  <si>
    <t>2011</t>
  </si>
  <si>
    <t>Singapore</t>
  </si>
  <si>
    <t>EU28</t>
  </si>
  <si>
    <t>Taiwan</t>
  </si>
  <si>
    <t>:</t>
  </si>
  <si>
    <t>Bulgaria</t>
  </si>
  <si>
    <t>Malta</t>
  </si>
  <si>
    <t>Latvia</t>
  </si>
  <si>
    <t>Croatia</t>
  </si>
  <si>
    <t>Lithuania</t>
  </si>
  <si>
    <t>Romania</t>
  </si>
  <si>
    <t>Hong Kong</t>
  </si>
  <si>
    <t>http://appsso.eurostat.ec.europa.eu/nui/show.do?dataset=pat_ep_nic&amp;lang=en</t>
  </si>
  <si>
    <t>1994</t>
  </si>
  <si>
    <t>1999</t>
  </si>
  <si>
    <t>2004</t>
  </si>
  <si>
    <t>2009 *</t>
  </si>
  <si>
    <t>1993-94</t>
  </si>
  <si>
    <t>1998-99</t>
  </si>
  <si>
    <t>2003-04</t>
  </si>
  <si>
    <t>2008-09 *</t>
  </si>
  <si>
    <t>p</t>
  </si>
  <si>
    <t>* Foreløbige 2009-tal</t>
  </si>
  <si>
    <t>http://ec.europa.eu/eurostat/web/science-technology-innovation/data/database</t>
  </si>
  <si>
    <t>Data: EKTIS 2011 and 2012 results combined</t>
  </si>
  <si>
    <t>EU</t>
  </si>
  <si>
    <r>
      <rPr>
        <u/>
        <sz val="10"/>
        <rFont val="Calibri"/>
        <family val="2"/>
        <scheme val="minor"/>
      </rPr>
      <t>Higher education sector</t>
    </r>
    <r>
      <rPr>
        <sz val="10"/>
        <rFont val="Calibri"/>
        <family val="2"/>
        <scheme val="minor"/>
      </rPr>
      <t>, Per million inhabitants. 1994, 1999, 2004 &amp; 2009</t>
    </r>
  </si>
  <si>
    <r>
      <rPr>
        <u/>
        <sz val="10"/>
        <rFont val="Calibri"/>
        <family val="2"/>
        <scheme val="minor"/>
      </rPr>
      <t>Hospital sector</t>
    </r>
    <r>
      <rPr>
        <sz val="10"/>
        <rFont val="Calibri"/>
        <family val="2"/>
        <scheme val="minor"/>
      </rPr>
      <t>, Per million inhabitants. 1993-94, 1988-99, 2003-04 &amp; 2008-09</t>
    </r>
  </si>
  <si>
    <r>
      <rPr>
        <u/>
        <sz val="10"/>
        <rFont val="Calibri"/>
        <family val="2"/>
        <scheme val="minor"/>
      </rPr>
      <t>Government sector or private non-profit sector,</t>
    </r>
    <r>
      <rPr>
        <sz val="10"/>
        <rFont val="Calibri"/>
        <family val="2"/>
        <scheme val="minor"/>
      </rPr>
      <t xml:space="preserve"> Per million inhabitants. 1993-94, 1998-99, 2003-04 &amp; 2008-09</t>
    </r>
  </si>
  <si>
    <r>
      <rPr>
        <b/>
        <u/>
        <sz val="10"/>
        <rFont val="Calibri"/>
        <family val="2"/>
        <scheme val="minor"/>
      </rPr>
      <t>Higher education sector.</t>
    </r>
    <r>
      <rPr>
        <b/>
        <sz val="10"/>
        <rFont val="Calibri"/>
        <family val="2"/>
        <scheme val="minor"/>
      </rPr>
      <t xml:space="preserve"> 1997, 2001, 2007 &amp; 2011. Per million inhabitants</t>
    </r>
  </si>
  <si>
    <t>OECD: Patents filed by universities and public labs (per GDP) Patent applications filed between 2005 and 2009 under the PCT, at international phase, by priority date and applicant’s country of residence.</t>
  </si>
  <si>
    <t>Patents applications by universities and public research institutions (PRIs) cover the government sector, higher education and hospitals.</t>
  </si>
  <si>
    <t xml:space="preserve">Only countries having filed at least 250 patents over the period are included. </t>
  </si>
  <si>
    <t>Data are drawn from the OECD Patent Database. Patent counts by universities and PRIs are expressed per billion USD GDP (PPPs). GDP data are drawn from OECD MSTI Database based on OECD National Accounts</t>
  </si>
  <si>
    <t>Index (2005-2009)</t>
  </si>
  <si>
    <t>Argentina</t>
  </si>
  <si>
    <t>..</t>
  </si>
  <si>
    <t>Colombia</t>
  </si>
  <si>
    <t xml:space="preserve">OECD: Patent applicant names are allocated to institutional sectors using a methodology developed by Eurostat and Katholieke Universiteit Leuven (KUL). </t>
  </si>
  <si>
    <t>Dataset: Comparative performance of national science and innovation systems</t>
  </si>
  <si>
    <t>Indgåede licens-, salgs- og optionsaftaler</t>
  </si>
  <si>
    <t>Storbritannien</t>
  </si>
  <si>
    <t>Schweiz</t>
  </si>
  <si>
    <t>Irland</t>
  </si>
  <si>
    <t>Australien</t>
  </si>
  <si>
    <t>Schewiz</t>
  </si>
  <si>
    <t>USA</t>
  </si>
  <si>
    <t>Danmark</t>
  </si>
  <si>
    <t>Spianien</t>
  </si>
  <si>
    <t>Spanien</t>
  </si>
  <si>
    <t>Frankrig</t>
  </si>
  <si>
    <t>Italien</t>
  </si>
  <si>
    <t>Østrig</t>
  </si>
  <si>
    <t>* GBR (2008-2009), FRA (2007)</t>
  </si>
  <si>
    <t>* IRL (2010), ITA (2010), CHE (2010),
GBR (2009), CAN (2009), USA (2009), AUS (2009)</t>
  </si>
  <si>
    <t>* IRL (2010)</t>
  </si>
  <si>
    <t>* FRA: 2011</t>
  </si>
  <si>
    <t>Patentansøgninger</t>
  </si>
  <si>
    <t>Italen</t>
  </si>
  <si>
    <t>Spin-out virksomheder</t>
  </si>
  <si>
    <t>Udgivelsesår</t>
  </si>
  <si>
    <t>Dataår</t>
  </si>
  <si>
    <t>Inst. Typer</t>
  </si>
  <si>
    <t>Respondenter</t>
  </si>
  <si>
    <t>OECD-dataår</t>
  </si>
  <si>
    <t>Link</t>
  </si>
  <si>
    <t>Alle</t>
  </si>
  <si>
    <t>http://ufm.dk/publikationer/2014/kommercialisering-af-forskningsresultater-statistik-2013?searchterm=Kommercialisering%202013</t>
  </si>
  <si>
    <t>http://www.switt.ch/adminall2/userfiles/CMS/138805_switt_report_2014_final_web.pdf</t>
  </si>
  <si>
    <t>Kun uni.</t>
  </si>
  <si>
    <t>http://www.hefce.ac.uk/pubs/year/2014/201410/</t>
  </si>
  <si>
    <t>http://www.industry.gov.au/innovation/reportsandstudies/Pages/NationalSurveyofResearchCommercialisation.aspx</t>
  </si>
  <si>
    <t>https://www.autm.net/FY_2013_Licensing_Activity_Survey/15156.htm</t>
  </si>
  <si>
    <t>http://www.autm.net/FY_2013_Licensing_Activity_Survey/15156.htm</t>
  </si>
  <si>
    <t>http://www.redotriuniversidades.net/portal/index.php?option=com_joomdoc&amp;task=cat_view&amp;gid=629&amp;Itemid=100016</t>
  </si>
  <si>
    <t>http://www.netval.it/servizi/survey/</t>
  </si>
  <si>
    <t>http://www.knowledgetransferireland.com/About_KTI/Reports-Publications/KTI-Annual-Knowledge-Transfer-Survey-2013.pdf</t>
  </si>
  <si>
    <t>http://cache.media.enseignementsup-recherche.gouv.fr/file/Rapports_d_activites_-_publications/36/2/Rapport_Indicateurs_Valorisation_Partenariats_2008-2011_v_16_avril_2014_318362.pdf</t>
  </si>
  <si>
    <t>?</t>
  </si>
  <si>
    <t>https://suasprod.noc-science.at/XLCubedWeb/WebForm/ShowReport.aspx?rep=009+wissensbilanzen+universit%u00e4ten%2f007+output+und+wirkungen+der+kernprozesse+-+forschung+und+entwicklung-+und+erschlie%u00dfung+der+k%u00fcnste%2f003+3-b-3+anzahl+der+patentanmeldungen.xml&amp;toolbar=true</t>
  </si>
  <si>
    <r>
      <t xml:space="preserve">EUROSTAT: Patents granted by the USPTO by priority year by institutional sector: </t>
    </r>
    <r>
      <rPr>
        <b/>
        <u/>
        <sz val="10"/>
        <rFont val="Calibri"/>
        <family val="2"/>
        <scheme val="minor"/>
      </rPr>
      <t/>
    </r>
  </si>
  <si>
    <t>EUROSTAT: Patents granted by the USPTO by priority year by institutional sector:</t>
  </si>
  <si>
    <t xml:space="preserve">EUROSTAT: Patents granted by the USPTO by priority year by institutional sector: </t>
  </si>
  <si>
    <t>http://knowledge-transfer-study.eu/surveys/university-and-pro-survey/</t>
  </si>
  <si>
    <t>UNU-MERIT: European Knowledge Transfer Indicators Survey (EKTIS)</t>
  </si>
  <si>
    <t xml:space="preserve">European Knowledge Transfer Indicator Survey 2011 and 2012. </t>
  </si>
  <si>
    <t>DG Education and Culture, European Commission and Münster University of Applied Sciences</t>
  </si>
  <si>
    <r>
      <t xml:space="preserve">European University-Business Cooperation (UBC): </t>
    </r>
    <r>
      <rPr>
        <b/>
        <i/>
        <sz val="11"/>
        <color theme="1"/>
        <rFont val="Calibri"/>
        <family val="2"/>
        <scheme val="minor"/>
      </rPr>
      <t>Perceived</t>
    </r>
    <r>
      <rPr>
        <b/>
        <sz val="11"/>
        <color theme="1"/>
        <rFont val="Calibri"/>
        <family val="2"/>
        <scheme val="minor"/>
      </rPr>
      <t xml:space="preserve"> level of HEIs cooperation in each country regarding  8 types of </t>
    </r>
  </si>
  <si>
    <t>Study on the cooperation between HEIs and public and private organisations in Europe (HIPPO) (2010-2011)</t>
  </si>
  <si>
    <t>Scale: 1 = No UBC, &gt;1 - 4 = low ; &gt;4 - 7 = medium ; &gt;7 - 10 = high</t>
  </si>
  <si>
    <t xml:space="preserve">Total </t>
  </si>
  <si>
    <t xml:space="preserve">Collaboration in R&amp;D </t>
  </si>
  <si>
    <t>Mobility of Students</t>
  </si>
  <si>
    <t>Commercialisation of R&amp;D results</t>
  </si>
  <si>
    <t>Curriculum development and delivery</t>
  </si>
  <si>
    <t>Lifelong learning</t>
  </si>
  <si>
    <t>Entrepreneurship</t>
  </si>
  <si>
    <t xml:space="preserve">Governance </t>
  </si>
  <si>
    <t>DG Education and Culture, European Commission</t>
  </si>
  <si>
    <t>Science-to-Business Marketing Research Centre Germany, Münster University of Applied Sciences</t>
  </si>
  <si>
    <t>Source: The State of European University-Business Cooperation. Final Report - Study on the cooperation between Higher Education Institutions and public and private organisations in Europe</t>
  </si>
  <si>
    <t>Antal kliniske studier opgjort per 1000 indbyggere</t>
  </si>
  <si>
    <t>Søgning per 29. april 2015</t>
  </si>
  <si>
    <t>Antal 2014-studier på www.clinicaltrials.gov</t>
  </si>
  <si>
    <t>1996</t>
  </si>
  <si>
    <t>1998</t>
  </si>
  <si>
    <t>2000</t>
  </si>
  <si>
    <t>2002</t>
  </si>
  <si>
    <t>2003</t>
  </si>
  <si>
    <t>2005</t>
  </si>
  <si>
    <t>2006</t>
  </si>
  <si>
    <t>2008</t>
  </si>
  <si>
    <t>2009</t>
  </si>
  <si>
    <t>2010</t>
  </si>
  <si>
    <t>2012</t>
  </si>
  <si>
    <t>2013</t>
  </si>
  <si>
    <t>Godkendte ErhvervsPhDer, private</t>
  </si>
  <si>
    <t>Godkendte ErhvervsPhDer, offentlige</t>
  </si>
  <si>
    <t xml:space="preserve">Godkendte ErhvervsPhDer i alt </t>
  </si>
  <si>
    <t>ErhvervsPhD-andelen</t>
  </si>
  <si>
    <t>Kilder: Egne beregninger på baggrund af Danmarks Statistik, Innovationsfonden samt Evaluering af Erhvervsforskerordningen (Aston Lisberg Oktober 2001)</t>
  </si>
  <si>
    <t>Samlede danske ph.d.-nyoptag</t>
  </si>
  <si>
    <t>OECD, based on OECD/UNESCO Institute for Statistics/Eurostat data collection on careers of doctorate holders 2010.</t>
  </si>
  <si>
    <t>Sectoral distribution of employed doctorate holders 2010</t>
  </si>
  <si>
    <t>Business enterprise sector</t>
  </si>
  <si>
    <t>Higher education sector</t>
  </si>
  <si>
    <t>Private non-profit sector</t>
  </si>
  <si>
    <t>Other education sector</t>
  </si>
  <si>
    <t>Chinese Taipei</t>
  </si>
  <si>
    <t>*Data for Belgium, Hungary, the Netherlands and Spain refer to graduation years 1990 onwards.</t>
  </si>
  <si>
    <t>*For Belgium, Malta and the Russian Federation, data for the 65-69 age class include doctorate holders aged 70 years and above.</t>
  </si>
  <si>
    <t>*For the Russian Federation, data relate only to those doctoral graduates employed as researchers and teachers.</t>
  </si>
  <si>
    <t>*For Slovenia, certain data points have been suppressed because of a small sample size. Totals reflect the sum of all data points.</t>
  </si>
  <si>
    <t>*For Spain, there is limited coverage of doctorate holders for the years 2007 to 2009.</t>
  </si>
  <si>
    <t>*Data for Turkey exclude foreign citizens.</t>
  </si>
  <si>
    <t xml:space="preserve">*Data for the United States exclude doctorate holders who received degree abroad and who received a doctorate in humanities. </t>
  </si>
  <si>
    <t>Total (value)</t>
  </si>
  <si>
    <t>http://dea.nu/publikationer/forskersurvey-survey-of-university-researchers-in-denmark</t>
  </si>
  <si>
    <t>Formal collaboration / joint research</t>
  </si>
  <si>
    <t>AAU</t>
  </si>
  <si>
    <t>CBS</t>
  </si>
  <si>
    <t>DTU</t>
  </si>
  <si>
    <t>ITU</t>
  </si>
  <si>
    <t>KU</t>
  </si>
  <si>
    <t>RUC</t>
  </si>
  <si>
    <t>Total</t>
  </si>
  <si>
    <t>Frequently</t>
  </si>
  <si>
    <t>Occasionally</t>
  </si>
  <si>
    <t>Never</t>
  </si>
  <si>
    <t>Formal collaboration / contract research private</t>
  </si>
  <si>
    <t>Formal collaboration / contract research public</t>
  </si>
  <si>
    <t>Formal collaboration / consulting services private</t>
  </si>
  <si>
    <t>Formal collaboration / consulting services public</t>
  </si>
  <si>
    <t>Formal collaboration / advisor private</t>
  </si>
  <si>
    <t>Formal collaboration / advisor public</t>
  </si>
  <si>
    <t xml:space="preserve">World Economic Forum; Executive Opinion Survey; </t>
  </si>
  <si>
    <t>www.weforum.org/gcr</t>
  </si>
  <si>
    <t>Rank</t>
  </si>
  <si>
    <t>Value</t>
  </si>
  <si>
    <t>Qatar</t>
  </si>
  <si>
    <t>Malaysia</t>
  </si>
  <si>
    <t>Costa Rica</t>
  </si>
  <si>
    <t>Puerto Rico</t>
  </si>
  <si>
    <t>Kenya</t>
  </si>
  <si>
    <t>Panama</t>
  </si>
  <si>
    <t>Barbados</t>
  </si>
  <si>
    <t>Thailand</t>
  </si>
  <si>
    <t>Montenegro</t>
  </si>
  <si>
    <t>Honduras</t>
  </si>
  <si>
    <t>Jordan</t>
  </si>
  <si>
    <t>El Salvador</t>
  </si>
  <si>
    <t>Jamaica</t>
  </si>
  <si>
    <t>Guyana</t>
  </si>
  <si>
    <r>
      <t xml:space="preserve">Global Competitiveness Index, </t>
    </r>
    <r>
      <rPr>
        <i/>
        <sz val="11"/>
        <color theme="1"/>
        <rFont val="Calibri"/>
        <family val="2"/>
        <scheme val="minor"/>
      </rPr>
      <t>12.04 University-industry collaboration in R&amp;D, 1-7 (best). Top 60 countries</t>
    </r>
  </si>
  <si>
    <t>European Commission: Innovation Union Scoreboard 2014: Public-private co-publications</t>
  </si>
  <si>
    <t xml:space="preserve">Public-Private Co-publications (PPC) per million population 2008 and 2012 </t>
  </si>
  <si>
    <t>Udvikling 2008 til 2012</t>
  </si>
  <si>
    <t xml:space="preserve">CWTS Centre for Scientific and Technology Studies at Leiden University: University-Industry Research Connections (UIC) 2014. </t>
  </si>
  <si>
    <t>% UICs (UIC intensity) measured as fraction of UICs (2009-2012) within the total Web of Science-indexed publication output according to institution and field of science</t>
  </si>
  <si>
    <t>Selected results: Five Danish universities and two British, two Swiss and six US universities (among 750 universities worldwide)</t>
  </si>
  <si>
    <t xml:space="preserve">Institutional rank, Five Danish universities, all sciences and according to individual fields of science </t>
  </si>
  <si>
    <t>All Sciences</t>
  </si>
  <si>
    <t>Life Sciences</t>
  </si>
  <si>
    <t>Medical Sciences</t>
  </si>
  <si>
    <t>Natural Sciences</t>
  </si>
  <si>
    <t>Earth &amp; Environmental sciences</t>
  </si>
  <si>
    <t>Mathematics, computer science and Engineering</t>
  </si>
  <si>
    <t>Cognitive Sciences</t>
  </si>
  <si>
    <t>Social Sciences</t>
  </si>
  <si>
    <t>SDU</t>
  </si>
  <si>
    <t>UIC intensity measured as fraction of UICs within the total Web of Science-indexed publication outputaccording to institution and field of science</t>
  </si>
  <si>
    <t>Uni Oxford</t>
  </si>
  <si>
    <t>Uni Camebridge</t>
  </si>
  <si>
    <t>ETH Zürich</t>
  </si>
  <si>
    <t>EPFL</t>
  </si>
  <si>
    <t>MIT</t>
  </si>
  <si>
    <t>Yale</t>
  </si>
  <si>
    <t>Harvard</t>
  </si>
  <si>
    <t>UC Berkeley</t>
  </si>
  <si>
    <t>Stanford</t>
  </si>
  <si>
    <t>Princeton</t>
  </si>
  <si>
    <t>Shares may total more than 100% because publications can be assigned to multiple categories</t>
  </si>
  <si>
    <t xml:space="preserve">Data source: CWTS/Thomson Reuters Web of Science (publication years 2009-2012). Data publiched for 750 universities worldwide including 5 Danish universities </t>
  </si>
  <si>
    <t>Kommercialiseringsresultater opgjort i forhold til offentlige FoU-udgifter i mia. dollars (løbende priser), angivet eller nyeste år*</t>
  </si>
  <si>
    <t>1) No of invention disclosures per 1,000 research staff by country</t>
  </si>
  <si>
    <t>2) No of patent applications per 1,000 research staff by country</t>
  </si>
  <si>
    <t>3) No of patent grants per 1,000 research staff by country</t>
  </si>
  <si>
    <t>4) No of start-ups per 1,000 research staff by country</t>
  </si>
  <si>
    <t>5) No of license agreements per 1,000 research staff by country</t>
  </si>
  <si>
    <t>6) Thousands Euros of license income per 1,000 research staff by country</t>
  </si>
  <si>
    <t>7) No of research agreements per 1,000 research staff by country</t>
  </si>
  <si>
    <t>Index 1: Knowledge transfer composite indicator with equal weights</t>
  </si>
  <si>
    <t>Index 2: Knowledge transfer composite indicator with variable weights (more emphasis on output indicators)</t>
  </si>
  <si>
    <t>EUROSTAT Community Innovation Survey (CIS)</t>
  </si>
  <si>
    <t>Proportion of innovative enterprises (product and/or process innovation) co-operating with with universities or other higher education institutions</t>
  </si>
  <si>
    <t>and with private research institutes Government, public or private research institutes</t>
  </si>
  <si>
    <t>Product and/or process innovative enterprises, regardless of organisational or marketing innovation (including enterprises with abandoned/suspended or on-going innovation activities)</t>
  </si>
  <si>
    <t>SIZECLAS</t>
  </si>
  <si>
    <t>NACE_R2</t>
  </si>
  <si>
    <t>Innovation core activities (Com.Reg. 995/2012)</t>
  </si>
  <si>
    <t>TYPE_INN</t>
  </si>
  <si>
    <t>UNIT</t>
  </si>
  <si>
    <t>Percentage</t>
  </si>
  <si>
    <t>TIME</t>
  </si>
  <si>
    <t>Danmarks Statistik: Antal innovative virksomheder der angiver at samarbejde med danske universiteter, på årstal og universitet</t>
  </si>
  <si>
    <t>2008 *</t>
  </si>
  <si>
    <t>* 2008-statistikken var den første danske innovationsstatistik, som blev udarbejdet af Danmarks Statistik.</t>
  </si>
  <si>
    <t>De statistiske indsamlings-, fejlretnings- og valideringsprocedurer mv. har på daværende tidspunkt har været under opbygning/</t>
  </si>
  <si>
    <t>udvikling. Det særligt højre 2008 samarbejdsniveau skal ses i dette lys.</t>
  </si>
  <si>
    <t>Kilde DST "Inn Tabel Innovationssamarbejde med danske universiteter</t>
  </si>
  <si>
    <t>Opgjort for virksomheder som er produktinnovativ, procesinnovativ, markedsføringsinnovativ og/eller organisatorisk innovativ.</t>
  </si>
  <si>
    <t>http://dst.dk/da/Statistik/emner/forskning-udvikling-og-innovation/innovation.aspx?tab=dok</t>
  </si>
  <si>
    <t>Swiss Research Institute of Small Business and
Entrepreneurship at the University of St. Gallen</t>
  </si>
  <si>
    <t xml:space="preserve">GUESSS Global Universiy Entrepreneurial Spirit Students'. </t>
  </si>
  <si>
    <t>Founder</t>
  </si>
  <si>
    <t>Employee</t>
  </si>
  <si>
    <t>Successor</t>
  </si>
  <si>
    <t>Other</t>
  </si>
  <si>
    <t>(intentions: To start your own business)</t>
  </si>
  <si>
    <t>(Intentions: To work as public servants, in a nonprofit organization, in an SME or with a large company)</t>
  </si>
  <si>
    <t>(Intentions: To take over a family or another company)</t>
  </si>
  <si>
    <t>(do not know presently)</t>
  </si>
  <si>
    <t>Columbia</t>
  </si>
  <si>
    <t>Average</t>
  </si>
  <si>
    <t>* Danske data er alene baseret på besvarelser fra SDU-studerende</t>
  </si>
  <si>
    <t>Source: International Report of the Global University Entrepreneurial Spirit Students' Survey (GUESSS) 2014</t>
  </si>
  <si>
    <t>http://www.kmu.admin.ch/politik/02961/02987/02996/02998/index.html?lang=de</t>
  </si>
  <si>
    <t>http://www.guesssurvey.org/PDF/2013/GUESSS_INT_2013_REPORT.pdf</t>
  </si>
  <si>
    <t>Danmarks Statistik: Eksternt finansierede FoU-omkostninger ved offentlige forskningsinstitutioner efter finansieringskilde og videnskabelige hovedområder. 2007-2013</t>
  </si>
  <si>
    <t>Enhed: Mio. kr.</t>
  </si>
  <si>
    <t>Ekstern finansiering i alt</t>
  </si>
  <si>
    <t>Forskningsråd</t>
  </si>
  <si>
    <t>Andre statslige midler</t>
  </si>
  <si>
    <t>Andre offentlige midler</t>
  </si>
  <si>
    <t>Danske virksomheder</t>
  </si>
  <si>
    <t>Organisationer, fonde mv.</t>
  </si>
  <si>
    <t>Udenlandske virksomheder</t>
  </si>
  <si>
    <t>Andre udenlandske kilder</t>
  </si>
  <si>
    <t>Virksomheder i alt</t>
  </si>
  <si>
    <t>Naturvidenskab</t>
  </si>
  <si>
    <t>Finansieringskilder i alt</t>
  </si>
  <si>
    <t>Teknisk videnskab</t>
  </si>
  <si>
    <t>Sundhedsvidenskab</t>
  </si>
  <si>
    <t>Jordbrugs- og veterinærvidenskab</t>
  </si>
  <si>
    <t>Samfundsvidenskab</t>
  </si>
  <si>
    <t>Humaniora</t>
  </si>
  <si>
    <t>Iværksætteaktiviteten er steget med 43 pct. på 11 år blandt universiteternes studerende og nyuddannede (2001-2011)</t>
  </si>
  <si>
    <t>NIRAS Consultants, FORA, ECON Pöyry and European Commission, Directorate-General for Enterprise and Industry</t>
  </si>
  <si>
    <t>Survey on Entrepreneurship in Higher Education in Europe. 2008</t>
  </si>
  <si>
    <t>No of respondents (only countries with minimum 10 replies)</t>
  </si>
  <si>
    <t>Prcentage of institutions with entrepreneurship education above the threshold</t>
  </si>
  <si>
    <t>Source: Table 1A: Responses distributed by country and involvement in entrepreneurship
education</t>
  </si>
  <si>
    <t>2.0.1</t>
  </si>
  <si>
    <t>2.0.2</t>
  </si>
  <si>
    <t>Source of Funds. Total (funding sector) and external funding from Business enterprises.</t>
  </si>
  <si>
    <t xml:space="preserve">Units for Expenditure PPP Dollars - Current prices and as a percent of total HERD funding </t>
  </si>
  <si>
    <t>2.0.3</t>
  </si>
  <si>
    <t>2.0.5</t>
  </si>
  <si>
    <t xml:space="preserve">Industry income: innovation (industry funding per researcher) </t>
  </si>
  <si>
    <r>
      <rPr>
        <b/>
        <sz val="10"/>
        <color rgb="FF00B050"/>
        <rFont val="Calibri"/>
        <family val="2"/>
        <scheme val="minor"/>
      </rPr>
      <t>KUN danske data:</t>
    </r>
    <r>
      <rPr>
        <b/>
        <sz val="10"/>
        <color theme="1"/>
        <rFont val="Calibri"/>
        <family val="2"/>
        <scheme val="minor"/>
      </rPr>
      <t xml:space="preserve"> GTS-nettets patenter, patentansøgninger, licenser og spin-offs samt antal FoU-samarbejdsprojekter. 2000-2014</t>
    </r>
  </si>
  <si>
    <t>1.0.7</t>
  </si>
  <si>
    <t>Samarbejdsprojekter</t>
  </si>
  <si>
    <t>Brug af forskningsresultater og personbåret videnspredning</t>
  </si>
  <si>
    <t>Antal kliniske forsøg anmeldt til Sundhedsstyrelsen opdelt på sponsortype samt i alt. 2005-2014</t>
  </si>
  <si>
    <t>Sponsor - forsker</t>
  </si>
  <si>
    <t>Sponsor - Virksomhed</t>
  </si>
  <si>
    <t xml:space="preserve">Kliniske forsøg i alt </t>
  </si>
  <si>
    <t xml:space="preserve">Clinicaltrials.gov: Antal kliniske studier anmeldt mellem 1. januar 2014 og 31 december 2014 (alle faser og alle typer studies inkl. medico-devices) </t>
  </si>
  <si>
    <t xml:space="preserve">Aftaler i alt </t>
  </si>
  <si>
    <t xml:space="preserve">Aftaler med private i alt </t>
  </si>
  <si>
    <t>19. Antal forskningsaftaler med offentlige forskningsråd, fonde, programmer mv. med inddragelse af virksomheder samt antal forskningsaftaler med private virksomheder med offentlig medfinansiering indgået i året.</t>
  </si>
  <si>
    <t>18. Antal forskningsaftaler med private virksomheder indgået i året</t>
  </si>
  <si>
    <t>20. Antal forskningsaftaler med offentlige myndigheder m.v. indgået i året</t>
  </si>
  <si>
    <t>Spørgsmål 18, 19 og 20 vedrørende samarbejdsaftaler</t>
  </si>
  <si>
    <t>KUN DK Data: Danmarks Statistik: Antal innovative virksomheder der angiver at samarbejde med danske universiteter på årstal og universitet</t>
  </si>
  <si>
    <t>KUN DK DATA: DEA (2014). Survey on university researchers' engagement with industry and the public sector.</t>
  </si>
  <si>
    <t>KUN DK DATA: Danmarks Statistik samt Uddannelses- og Forskningsministeriet: Samlede årlige ph.d.-nyoptag, antal godkendte ErhvervsPhD-forløb samt erhvervPhDernes andel af nye ph.d.-forløb</t>
  </si>
  <si>
    <t>Government sector (including hospitals)</t>
  </si>
  <si>
    <t>KUN DK: UFM: Ansættelser i stillinger på professor-, lektor- og adjunktniveau efter stillingsniveau og den ansattes ansættelsessted umiddelbart før den aktuelle ansættelsested før den aktuelle ansættelse. 1997 til 2013</t>
  </si>
  <si>
    <t>KUN DK: Sundhedsstyrelsen</t>
  </si>
  <si>
    <t xml:space="preserve">EU FP7-projekter hvori universiteter fra hvert land har deltaget samt andel heraf hvori der også indgik mindst en privat virksomhed (uanset land) </t>
  </si>
  <si>
    <t>EU DG Edu. &amp; Culture &amp; Münster Uni. of Applied Sci.: Euro. Uni.-Business Coop.(UBC): Perceived level of HEIs cooperation regarding  8 types of cooperation</t>
  </si>
  <si>
    <t>Danske Universiteters Statistiske Beredskab: Eksternt samarbejde på sektorniveau, 2007-2014</t>
  </si>
  <si>
    <t xml:space="preserve">Antal tilskudsfinansierede forskningsprojekter i alt </t>
  </si>
  <si>
    <t>Danske offentlige kilder</t>
  </si>
  <si>
    <t>Danske private kilder</t>
  </si>
  <si>
    <t>Øvrige udenlandske kilder</t>
  </si>
  <si>
    <t>Teknik &amp; Naturvidenskab</t>
  </si>
  <si>
    <t>Uden for hovedområde</t>
  </si>
  <si>
    <t>Kilde: Tabel K - samarbejde med omverdenen</t>
  </si>
  <si>
    <t>http://www.dkuni.dk/Statistik/Universiteternes-statistiske-beredskab</t>
  </si>
  <si>
    <t>supervisor</t>
  </si>
  <si>
    <t>mødedeltager</t>
  </si>
  <si>
    <t>forsker</t>
  </si>
  <si>
    <t>forfatter</t>
  </si>
  <si>
    <t>aktionær</t>
  </si>
  <si>
    <t>projektlæge</t>
  </si>
  <si>
    <t>konsulent</t>
  </si>
  <si>
    <t>underviser</t>
  </si>
  <si>
    <t>foredragsholder</t>
  </si>
  <si>
    <t xml:space="preserve">advisory board medlem </t>
  </si>
  <si>
    <t>investigator (heraf 871 primary)</t>
  </si>
  <si>
    <t xml:space="preserve">Clinicaltrials.gov: Antal kliniske studier anmeldt i 2014 (alle faser og alle typer studier inkl. medico-devices) </t>
  </si>
  <si>
    <t>2.0.4</t>
  </si>
  <si>
    <t>1.0.1</t>
  </si>
  <si>
    <t>1.0.2</t>
  </si>
  <si>
    <t>1.0.3</t>
  </si>
  <si>
    <t>1.0.4</t>
  </si>
  <si>
    <t>1.0.5</t>
  </si>
  <si>
    <t>1.0.6</t>
  </si>
  <si>
    <t>Privat finansiering af offentlig forskning</t>
  </si>
  <si>
    <t>EUROSTAT Community Inno. Survey (CIS): Proportion of inno. enterprises co-operating with with higher edu. inst. &amp; government, public or private research institutes</t>
  </si>
  <si>
    <t>2009-2014</t>
  </si>
  <si>
    <t>2005-2009</t>
  </si>
  <si>
    <t>2011-2013*</t>
  </si>
  <si>
    <t>2001-2011</t>
  </si>
  <si>
    <t>1997-2013</t>
  </si>
  <si>
    <t>2005-2014</t>
  </si>
  <si>
    <t>NIRAS Consultants &amp; EU DG Enterprise &amp; Industry: Survey on Entrepreneurship in Higher Edu. in Europe. (Percentage of institutions with entrepreneurship edu. above threshold)</t>
  </si>
  <si>
    <t>2008-2012</t>
  </si>
  <si>
    <t>EU: Innovation Union Scoreboard 2014: Public-Private Co-publications (PPC) per million population</t>
  </si>
  <si>
    <t>2009-2012</t>
  </si>
  <si>
    <t>1995-2013</t>
  </si>
  <si>
    <t>2007-2014</t>
  </si>
  <si>
    <t>2011-2012</t>
  </si>
  <si>
    <t>2000-2014</t>
  </si>
  <si>
    <t>2010-2013</t>
  </si>
  <si>
    <t>1994-2009</t>
  </si>
  <si>
    <t>1997-2011</t>
  </si>
  <si>
    <t>2014-2015</t>
  </si>
  <si>
    <t>2007-2013</t>
  </si>
  <si>
    <t>HES: Antal projekter hvori mindst et universitet (higher education sector) fra pågældende land har deltaget opgjort for 2007-2013</t>
  </si>
  <si>
    <t>2010-2011</t>
  </si>
  <si>
    <t>2015**</t>
  </si>
  <si>
    <t>2013-2014</t>
  </si>
  <si>
    <t>2008-2013</t>
  </si>
  <si>
    <t xml:space="preserve">UNU-MERIT: European Knowledge Transfer Indicators Survey (EKTIS) European Knowledge Transfer Indicator Survey </t>
  </si>
  <si>
    <t>2010 ***</t>
  </si>
  <si>
    <t>OECD: Expenditure on R&amp;D. Sector of Performance: Higher edu. Source of Funds. Total and external funding from Business enterprises.</t>
  </si>
  <si>
    <r>
      <t xml:space="preserve">Career choice </t>
    </r>
    <r>
      <rPr>
        <i/>
        <sz val="10"/>
        <color theme="1"/>
        <rFont val="Calibri"/>
        <family val="2"/>
        <scheme val="minor"/>
      </rPr>
      <t>intentions</t>
    </r>
    <r>
      <rPr>
        <sz val="10"/>
        <color theme="1"/>
        <rFont val="Calibri"/>
        <family val="2"/>
        <scheme val="minor"/>
      </rPr>
      <t xml:space="preserve"> in student groups 5 years after studies across countries</t>
    </r>
  </si>
  <si>
    <t>OECD: Expenditure on R&amp;D. Sector of Performance: Higher edu., Source of Funds. Total and external funding from Business enterprises, Private non-profit &amp; Funds &amp; from abroad</t>
  </si>
  <si>
    <r>
      <t xml:space="preserve">KUN DK: </t>
    </r>
    <r>
      <rPr>
        <b/>
        <sz val="9"/>
        <rFont val="Calibri"/>
        <family val="2"/>
        <scheme val="minor"/>
      </rPr>
      <t>GTS-nettets patenter, patentansøgninger, licenser og spin-offs samt antal FoU-samarbejdsprojekter.</t>
    </r>
  </si>
  <si>
    <r>
      <t xml:space="preserve">KUN DK: </t>
    </r>
    <r>
      <rPr>
        <b/>
        <sz val="9"/>
        <rFont val="Calibri"/>
        <family val="2"/>
        <scheme val="minor"/>
      </rPr>
      <t>DST CIS: Danmarks Statistik: Antal innovative virksomheder der angiver at samarbejde med danske universiteter på årstal og universitet</t>
    </r>
  </si>
  <si>
    <r>
      <t xml:space="preserve">KUN DK: </t>
    </r>
    <r>
      <rPr>
        <b/>
        <sz val="9"/>
        <rFont val="Calibri"/>
        <family val="2"/>
        <scheme val="minor"/>
      </rPr>
      <t>DEA (2014). Survey on university researchers' engagement with industry and the public sector.</t>
    </r>
  </si>
  <si>
    <r>
      <t xml:space="preserve">KUN DK: </t>
    </r>
    <r>
      <rPr>
        <b/>
        <sz val="9"/>
        <rFont val="Calibri"/>
        <family val="2"/>
        <scheme val="minor"/>
      </rPr>
      <t>DST og UFM: Samlede årlige ph.d.-nyoptag, antal godkendte ErhvervsPhD-forløb samt erhvervsPhDernes årlige andel</t>
    </r>
  </si>
  <si>
    <r>
      <t xml:space="preserve">KUN DK: </t>
    </r>
    <r>
      <rPr>
        <b/>
        <sz val="9"/>
        <rFont val="Calibri"/>
        <family val="2"/>
        <scheme val="minor"/>
      </rPr>
      <t>Danske Universiteters Statistiske Beredskab: Eksternt samarbejde på sektorniveau</t>
    </r>
  </si>
  <si>
    <r>
      <t>KUN DK:</t>
    </r>
    <r>
      <rPr>
        <b/>
        <sz val="9"/>
        <rFont val="Calibri"/>
        <family val="2"/>
        <scheme val="minor"/>
      </rPr>
      <t xml:space="preserve"> UFM: Forskeransættelser ved universiteterne efter den ansattes forrige ansættelsessted (andel og antal der kommer fra den private sektor)</t>
    </r>
  </si>
  <si>
    <t xml:space="preserve">Styrelsen for Forskning og Innovation og Danske Universiteter: Kommercialisering af forskningsresultater fra offentlige forskningsinstitutioner </t>
  </si>
  <si>
    <t>Iværksætteri blandt nyuddannede LVU-kandidater</t>
  </si>
  <si>
    <t>Iværksætteri nyuddannede kandidater med MVU</t>
  </si>
  <si>
    <t>i alt</t>
  </si>
  <si>
    <t>studerende</t>
  </si>
  <si>
    <t>KUN DK: Iværksætteaktiviteten blandt studerende og nyuddannede (2001-2011)</t>
  </si>
  <si>
    <t xml:space="preserve">FI særkørsel på DST registerdata </t>
  </si>
  <si>
    <r>
      <t xml:space="preserve">KUN DK: </t>
    </r>
    <r>
      <rPr>
        <b/>
        <sz val="9"/>
        <rFont val="Calibri"/>
        <family val="2"/>
      </rPr>
      <t>Danmarks Statistik: Eksternt finansierede FoU-omkostninger ved off. forskningsinstitutioner efter finansieringskilde og videnskabe hovedområder</t>
    </r>
  </si>
  <si>
    <t>OECD Sources of sci. documents cited in patents, selected tech areas as a percentage of scientific documents cited</t>
  </si>
  <si>
    <t>NYE DST data for 2012 og 2013 forventes i E2015</t>
  </si>
  <si>
    <t>Rusland</t>
  </si>
  <si>
    <t>Sydafrika</t>
  </si>
  <si>
    <t>Finansiering fra virksomheder, private non-profit fonde og udlandet i pct. af den samlede universitetsforskning</t>
  </si>
  <si>
    <t>Eksterne finansiering fra virksomheder, private non-profit fonde og udlandet per capita</t>
  </si>
  <si>
    <t>Island</t>
  </si>
  <si>
    <t>Sverige</t>
  </si>
  <si>
    <t>Holland</t>
  </si>
  <si>
    <t>Belgien</t>
  </si>
  <si>
    <t>Norge</t>
  </si>
  <si>
    <t>Tyskland</t>
  </si>
  <si>
    <t>Slovenien</t>
  </si>
  <si>
    <t>Serbien</t>
  </si>
  <si>
    <t>Ukraine</t>
  </si>
  <si>
    <t>Sydkorea</t>
  </si>
  <si>
    <t>Estland</t>
  </si>
  <si>
    <t>Ungarn</t>
  </si>
  <si>
    <t>Tjekkiet</t>
  </si>
  <si>
    <t>Kroatien</t>
  </si>
  <si>
    <t>Grækenland</t>
  </si>
  <si>
    <t>Slovakiet</t>
  </si>
  <si>
    <t>Cypern</t>
  </si>
  <si>
    <t>Litauen</t>
  </si>
  <si>
    <t>Rumænien</t>
  </si>
  <si>
    <t>Polen</t>
  </si>
  <si>
    <t>Bulgarien</t>
  </si>
  <si>
    <t>Brasilien</t>
  </si>
  <si>
    <t>Tyrkiet</t>
  </si>
  <si>
    <t>Letland</t>
  </si>
  <si>
    <t>Kina</t>
  </si>
  <si>
    <t>Indien</t>
  </si>
  <si>
    <t>Sydafrikanske Republik</t>
  </si>
  <si>
    <t>Russiske Føderation</t>
  </si>
  <si>
    <t>Indonesien</t>
  </si>
  <si>
    <t>Egypten</t>
  </si>
  <si>
    <t>Makedonien</t>
  </si>
  <si>
    <t>Det tidligere sovjetunion</t>
  </si>
  <si>
    <t>Lichtenstein</t>
  </si>
  <si>
    <t>Tidligere Sovjetunion</t>
  </si>
  <si>
    <t>Marokko</t>
  </si>
  <si>
    <t>Ghana</t>
  </si>
  <si>
    <t>Uganda</t>
  </si>
  <si>
    <t>Forenede Arabiske Emirater</t>
  </si>
  <si>
    <t>Saudi-Arabien</t>
  </si>
  <si>
    <t>Philippinerne</t>
  </si>
  <si>
    <t>Danmark*</t>
  </si>
  <si>
    <t>Skotland</t>
  </si>
  <si>
    <t>Land</t>
  </si>
  <si>
    <t>Absolutt, total</t>
  </si>
  <si>
    <t>Normalisert per tusen årsverk</t>
  </si>
  <si>
    <t>Årligt gennemsnit</t>
  </si>
  <si>
    <t>Opfindelser</t>
  </si>
  <si>
    <t>Spinout</t>
  </si>
  <si>
    <t>Tildelte patenter</t>
  </si>
  <si>
    <t>Antal (venstre akse)</t>
  </si>
  <si>
    <t>Per 1000 FoU-årsværk (højre akse)</t>
  </si>
  <si>
    <t>Licensaftaler</t>
  </si>
  <si>
    <t>Licensindtægter</t>
  </si>
  <si>
    <t>Mio. euro (venstre akse)</t>
  </si>
  <si>
    <t>Euro per 1000 FoU-årsværk (højre akse)</t>
  </si>
  <si>
    <t>OECD median</t>
  </si>
  <si>
    <r>
      <t xml:space="preserve">Rank </t>
    </r>
    <r>
      <rPr>
        <sz val="7.5"/>
        <color rgb="FF000000"/>
        <rFont val="Calibri"/>
        <family val="2"/>
        <scheme val="minor"/>
      </rPr>
      <t>(placering målt på Industry Income)</t>
    </r>
  </si>
  <si>
    <r>
      <t xml:space="preserve">Rank </t>
    </r>
    <r>
      <rPr>
        <sz val="7.5"/>
        <color rgb="FF000000"/>
        <rFont val="Calibri"/>
        <family val="2"/>
        <scheme val="minor"/>
      </rPr>
      <t>(samlede placering i THE)</t>
    </r>
  </si>
  <si>
    <r>
      <t>Rank</t>
    </r>
    <r>
      <rPr>
        <sz val="7.5"/>
        <color rgb="FF000000"/>
        <rFont val="Calibri"/>
        <family val="2"/>
        <scheme val="minor"/>
      </rPr>
      <t xml:space="preserve"> (placering målt på Industry Income)</t>
    </r>
  </si>
  <si>
    <t>Andelen af innovative virksomheder der samarbejder med universiteter</t>
  </si>
  <si>
    <t>Andelen af innovative virksomheder der samarbejder med offentlige og private forskningsinstitutioner</t>
  </si>
  <si>
    <t>Små og mellemstore virksomheder (10-249 ansatte)</t>
  </si>
  <si>
    <t>Store virksomheder (+250 ansatte)</t>
  </si>
  <si>
    <t>Sverige*</t>
  </si>
  <si>
    <t>*Data er ikke tilgængelig for virksomheder med mellem 10 og 49 ansatte</t>
  </si>
  <si>
    <t>2009 (2007)</t>
  </si>
  <si>
    <t>2010 (2008)</t>
  </si>
  <si>
    <t>2011 (2009)</t>
  </si>
  <si>
    <t>2012 (2011)</t>
  </si>
  <si>
    <t>2013 (2011)</t>
  </si>
  <si>
    <t>2014 (2012)</t>
  </si>
  <si>
    <t>2010 (2008</t>
  </si>
  <si>
    <r>
      <t xml:space="preserve">Innovative virksomheder, der samarbejder, er af EUROSTAT i denne opgørelse defineret som </t>
    </r>
    <r>
      <rPr>
        <i/>
        <sz val="9"/>
        <color theme="1"/>
        <rFont val="Calibri"/>
        <family val="2"/>
        <scheme val="minor"/>
      </rPr>
      <t>produkt</t>
    </r>
    <r>
      <rPr>
        <sz val="9"/>
        <color theme="1"/>
        <rFont val="Calibri"/>
        <family val="2"/>
        <scheme val="minor"/>
      </rPr>
      <t xml:space="preserve">- og eller </t>
    </r>
    <r>
      <rPr>
        <i/>
        <sz val="9"/>
        <color theme="1"/>
        <rFont val="Calibri"/>
        <family val="2"/>
        <scheme val="minor"/>
      </rPr>
      <t>proces</t>
    </r>
    <r>
      <rPr>
        <sz val="9"/>
        <color theme="1"/>
        <rFont val="Calibri"/>
        <family val="2"/>
        <scheme val="minor"/>
      </rPr>
      <t xml:space="preserve">-innovative virksomheder. Virksomheder som samarbejder men som </t>
    </r>
    <r>
      <rPr>
        <i/>
        <sz val="9"/>
        <color theme="1"/>
        <rFont val="Calibri"/>
        <family val="2"/>
        <scheme val="minor"/>
      </rPr>
      <t>alene</t>
    </r>
    <r>
      <rPr>
        <sz val="9"/>
        <color theme="1"/>
        <rFont val="Calibri"/>
        <family val="2"/>
        <scheme val="minor"/>
      </rPr>
      <t xml:space="preserve"> har været </t>
    </r>
    <r>
      <rPr>
        <i/>
        <sz val="9"/>
        <color theme="1"/>
        <rFont val="Calibri"/>
        <family val="2"/>
        <scheme val="minor"/>
      </rPr>
      <t>organisatorisk</t>
    </r>
    <r>
      <rPr>
        <sz val="9"/>
        <color theme="1"/>
        <rFont val="Calibri"/>
        <family val="2"/>
        <scheme val="minor"/>
      </rPr>
      <t xml:space="preserve"> og eller </t>
    </r>
    <r>
      <rPr>
        <i/>
        <sz val="9"/>
        <color theme="1"/>
        <rFont val="Calibri"/>
        <family val="2"/>
        <scheme val="minor"/>
      </rPr>
      <t>markedsførings</t>
    </r>
    <r>
      <rPr>
        <sz val="9"/>
        <color theme="1"/>
        <rFont val="Calibri"/>
        <family val="2"/>
        <scheme val="minor"/>
      </rPr>
      <t xml:space="preserve"> innovative indgår således ikke.</t>
    </r>
  </si>
  <si>
    <t>(28 netværk)</t>
  </si>
  <si>
    <t>(27 netværk)</t>
  </si>
  <si>
    <t>(23 netværk)</t>
  </si>
  <si>
    <t>(15 netværk)</t>
  </si>
  <si>
    <t>(22 netværk)</t>
  </si>
  <si>
    <t>Antal deltagende virksomheder alt</t>
  </si>
  <si>
    <t>heraf virksomheder med under 50 ansatte</t>
  </si>
  <si>
    <t>Antal videninstitutioner der deltog i netværkets aktiviteter</t>
  </si>
  <si>
    <t>Gennemsnit pr. netværk</t>
  </si>
  <si>
    <r>
      <t xml:space="preserve">Antal virksomheder, der har deltaget i matchmakingaktiviteter arrangeret af netværkene </t>
    </r>
    <r>
      <rPr>
        <sz val="9"/>
        <color rgb="FFFF0000"/>
        <rFont val="Palatino Linotype"/>
        <family val="1"/>
      </rPr>
      <t/>
    </r>
  </si>
  <si>
    <t xml:space="preserve">Antal virksomheder, der deltog i konkrete samarbejdsprojekter i alt </t>
  </si>
  <si>
    <t xml:space="preserve">Heraf virksomheder med under 50 ansatte </t>
  </si>
  <si>
    <t>Heraf virksomheder med under 50 ansatte</t>
  </si>
  <si>
    <t>VIRKSOMHEDERNES UDBYTTE</t>
  </si>
  <si>
    <t>Antal virksomheder, der har fået tilført nye kompetencer, der kan føre til innovation i alt</t>
  </si>
  <si>
    <t>Heraf virksomheder med under 50 medarbejdere</t>
  </si>
  <si>
    <t xml:space="preserve">Antal virksomheder, der har udviklet nye ideer som senere kan blive omsat i nye produkter, ydelser eller processer. I alt </t>
  </si>
  <si>
    <t>Antal virksomheder, der har udviklet nye produkter/ydelser/processer i alt</t>
  </si>
  <si>
    <t>AKTIVITETER OG VIRKSOMHEDSDELTAGELSE</t>
  </si>
  <si>
    <t>KUN DK: Udvalgte data fra innovationsnetværkenes fælles performanceregnskab 2015</t>
  </si>
  <si>
    <r>
      <t xml:space="preserve">Antal </t>
    </r>
    <r>
      <rPr>
        <b/>
        <i/>
        <sz val="7.5"/>
        <color rgb="FF000000"/>
        <rFont val="Calibri"/>
        <family val="2"/>
      </rPr>
      <t>nye</t>
    </r>
    <r>
      <rPr>
        <b/>
        <sz val="7.5"/>
        <color rgb="FF000000"/>
        <rFont val="Calibri"/>
        <family val="2"/>
      </rPr>
      <t xml:space="preserve"> virksomheder netværkene tog individuel kontakt til mhp. deltagelse i netværkene</t>
    </r>
  </si>
  <si>
    <r>
      <t xml:space="preserve">Antal virksomheder, der deltog </t>
    </r>
    <r>
      <rPr>
        <b/>
        <i/>
        <sz val="7.5"/>
        <color rgb="FF000000"/>
        <rFont val="Calibri"/>
        <family val="2"/>
      </rPr>
      <t>for første gang</t>
    </r>
    <r>
      <rPr>
        <b/>
        <sz val="7.5"/>
        <color rgb="FF000000"/>
        <rFont val="Calibri"/>
        <family val="2"/>
      </rPr>
      <t xml:space="preserve"> i et samarbejdsprojekt med en videninstitution i alt </t>
    </r>
  </si>
  <si>
    <t>2007= indeks 100</t>
  </si>
  <si>
    <t>I KOMMERCIALISERING AF OFFENTLIGE FORSKNINGSRESULTATER (patenter, licensaftaler og spin outs)</t>
  </si>
  <si>
    <t>II OFFENTLIGT-PRIVAT FORSKNINGS- OG INNOVATIONSSAMARBEJDE</t>
  </si>
  <si>
    <t>III MOBILITET OG IVÆRKSÆTTERI</t>
  </si>
  <si>
    <r>
      <t xml:space="preserve">KUN DK: </t>
    </r>
    <r>
      <rPr>
        <b/>
        <sz val="9"/>
        <rFont val="Calibri"/>
        <family val="2"/>
      </rPr>
      <t>Antal samarbejdsaftaler (opgjort som supplerende spørgsmål i kommercialiseringsstatistikken)</t>
    </r>
  </si>
  <si>
    <t>World Economic Forum: Executive Opinion Survey; Global Competitiveness Index: University-industry collaboration in R&amp;D</t>
  </si>
  <si>
    <t>OECD: Patents filed by universities and public labs per GDP under the PCT, at international phase, by priority date and applicant’s country of residence.</t>
  </si>
  <si>
    <t>EUROSTAT: Patents granted by the USPTO by priority year by institutional sector: higher edu., hospitals and government sector</t>
  </si>
  <si>
    <t>EUROSTAT: Patent applications to the EPO by priority year by institutional sector: higher edu., hospitals and government sector</t>
  </si>
  <si>
    <t xml:space="preserve">Norges Kunnskapsdepartement (Damvad Norge;Samfunnsøkonomisk Analyse AS): Forskningsbarometeret 2015. EKTIS metodologi for NO, SE, DK, NL, AUT og FIN </t>
  </si>
  <si>
    <t>Innovationsnetværkenes performanceregnskab: Virksomheder og videninstitutioners deltagelse i fælles arrangementer samt virksomhedernes udbytte heraf</t>
  </si>
  <si>
    <r>
      <t xml:space="preserve">KUN DK: </t>
    </r>
    <r>
      <rPr>
        <b/>
        <sz val="9"/>
        <rFont val="Calibri"/>
        <family val="2"/>
        <scheme val="minor"/>
      </rPr>
      <t>Sundhedsstyrelesen: Data for sundhedsprofessionelle, hvis samarbejder med industrien er godkendt</t>
    </r>
  </si>
  <si>
    <t>Forskningsresultater og brug af disse</t>
  </si>
  <si>
    <t>CWTS Leiden: Uni.-Industry Res. Connections (UIC) 2014. Fraction of UICs within total Web of Science-indexed publication output according to institution &amp; field of science</t>
  </si>
  <si>
    <t>OECD, UNESCO &amp; Eurostat data collection on careers of doctorate holders 2010. Sectoral distribution of employed doctorate holders</t>
  </si>
  <si>
    <t>University of St. Gallen: GUESSS Global Universiy Entrepreneurial Spirit Students'</t>
  </si>
  <si>
    <r>
      <t xml:space="preserve">KUN DK: </t>
    </r>
    <r>
      <rPr>
        <b/>
        <sz val="9"/>
        <rFont val="Calibri"/>
        <family val="2"/>
        <scheme val="minor"/>
      </rPr>
      <t>Iværksætteaktiviteten blandt universiteternes studerende og nyuddannede</t>
    </r>
  </si>
  <si>
    <r>
      <t xml:space="preserve">KUN DK: </t>
    </r>
    <r>
      <rPr>
        <b/>
        <sz val="9"/>
        <rFont val="Calibri"/>
        <family val="2"/>
        <scheme val="minor"/>
      </rPr>
      <t>Sundhedsstyrelsen: Antal anmeldte kliniske forsøg opdelt på sponsortype samt i alt.</t>
    </r>
  </si>
  <si>
    <t>2.1.1</t>
  </si>
  <si>
    <t>2.1.2</t>
  </si>
  <si>
    <t>2.1.3</t>
  </si>
  <si>
    <t>2.1.4</t>
  </si>
  <si>
    <t>2.1.5</t>
  </si>
  <si>
    <t>2.1.6</t>
  </si>
  <si>
    <t>2.1.7</t>
  </si>
  <si>
    <t>2.1.8</t>
  </si>
  <si>
    <t>Sundhedsstyrelsens registrering af sundhedspersoners samarbejde med virksomheder</t>
  </si>
  <si>
    <t>Reglerne om sundhedspersoners samarbejde med virksomheder betyder at apotekere, læger, sygeplejersker og tandlæger skal anmelde tilknytninger til virksomheder eller ansøge Sundhedsstyrelsen om tilladelse til at være tilknyttet en virksomhed.</t>
  </si>
  <si>
    <t>Sundhedsstyrelsen offentliggør lister over sundhedspersoner med tilknytning til virksomheder samt liste over personer, der modtager økonomisk støtte fra virksomheder.</t>
  </si>
  <si>
    <t>http://ext.laegemiddelstyrelsen.dk/tilladelselaegertandlaeger/ListeOverTilladelserForLaegerOgTandlaegerUnderDeGamleRegler.asp?vis=hele</t>
  </si>
  <si>
    <t xml:space="preserve">Oversigt over registrerede sundhedspersoner (tilknytning til virksomhed eller modtagelse af økonomisk støtte fra virksomhed) på Sundhedsstyrelsens hjemmeside </t>
  </si>
  <si>
    <t>2010-2014</t>
  </si>
  <si>
    <t>2.1.9</t>
  </si>
  <si>
    <t>2.1.10</t>
  </si>
  <si>
    <t>2.2.1</t>
  </si>
  <si>
    <t>2.2.2</t>
  </si>
  <si>
    <t>3.0.1</t>
  </si>
  <si>
    <t>3.0.2</t>
  </si>
  <si>
    <t>3.0.3</t>
  </si>
  <si>
    <t>3.0.4</t>
  </si>
  <si>
    <t>3.0.5</t>
  </si>
  <si>
    <t>2.2.3</t>
  </si>
  <si>
    <t>2.1.11</t>
  </si>
  <si>
    <t>2.1.12</t>
  </si>
  <si>
    <t>2.1.13</t>
  </si>
  <si>
    <t>Tallene dækker kun TTO'er som er tilknyttede universiteter</t>
  </si>
  <si>
    <t>Absolutt, total, mio. euro</t>
  </si>
  <si>
    <t>Mobility of academics</t>
  </si>
  <si>
    <t>UFM: Kommercialisering af forskningsresultater fra off. fsk. Inst.: Data for 10 lande fra nationale opgørelser (indsamles af FI)</t>
  </si>
  <si>
    <t xml:space="preserve">Uddannelses- og Forskningsministeriet: Kommercialisering af forskningsresultater fra offentlige forskningsinstitutioner </t>
  </si>
  <si>
    <t>OECD: Industry-financed public R&amp;D expenditures (by GDP): Normalised index of performance relative to the median values in the OECD area</t>
  </si>
  <si>
    <t>Lande: EU-medlemsstater, kandidatlande, associerede lande samt tredjelande er medtaget under hvert program hvis der er 10 eller flere HES-deltagelser fra pågældende land</t>
  </si>
  <si>
    <t xml:space="preserve">Times Higher Edu.: World University Rankings 2014-2015: Industry income: innovation (industry funding per researcher) </t>
  </si>
  <si>
    <t xml:space="preserve">Norges Kunnskapsdepartement (Damvad Norge;Samfunnsøkonomisk Analyse AS): Forskningsbarometeret 2015. EKTIS-metodologi for NO, SE, DK, NL, AUT og FIN </t>
  </si>
  <si>
    <t>Figuren er dannet på baggrund af egne beregninger (sortering og kategorisering af oplysninger om tilknytningstypen/erne fra tekstfelt) med udgangspunkt i liste over tilladelser for læger og tandlæger, ansøgninger før 1. november 2014</t>
  </si>
  <si>
    <t>Luxembourg</t>
  </si>
  <si>
    <t>Æstrig</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</si>
</sst>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 #,##0.00_ ;_ * \-#,##0.00_ ;_ * &quot;-&quot;??_ ;_ @_ "/>
    <numFmt numFmtId="164" formatCode="0.0"/>
    <numFmt numFmtId="165" formatCode="_-[$$-409]* #,##0_ ;_-[$$-409]* \-#,##0\ ;_-[$$-409]* &quot;-&quot;??_ ;_-@_ "/>
    <numFmt numFmtId="166" formatCode="0.0%"/>
    <numFmt numFmtId="167" formatCode="#,##0.0"/>
    <numFmt numFmtId="168" formatCode="#,##0.000"/>
    <numFmt numFmtId="169" formatCode="_ [$€-2]\ * #,##0_ ;_ [$€-2]\ * \-#,##0_ ;_ [$€-2]\ * &quot;-&quot;??_ ;_ @_ "/>
    <numFmt numFmtId="170" formatCode="_-* #,##0.00_-;\-* #,##0.00_-;_-* &quot;-&quot;??_-;_-@_-"/>
    <numFmt numFmtId="171" formatCode="_ * #,##0_ ;_ * \-#,##0_ ;_ * &quot;-&quot;??_ ;_ @_ "/>
    <numFmt numFmtId="172" formatCode="_(* #,##0.00_);_(* \(#,##0.00\);_(* &quot;-&quot;??_);_(@_)"/>
  </numFmts>
  <fonts count="119" x14ac:knownFonts="1">
    <font>
      <sz val="11"/>
      <color theme="1"/>
      <name val="Calibri"/>
      <family val="2"/>
      <scheme val="minor"/>
    </font>
    <font>
      <u/>
      <sz val="11"/>
      <color theme="10"/>
      <name val="Calibri"/>
      <family val="2"/>
      <scheme val="minor"/>
    </font>
    <font>
      <b/>
      <sz val="11"/>
      <color theme="1"/>
      <name val="Calibri"/>
      <family val="2"/>
      <scheme val="minor"/>
    </font>
    <font>
      <sz val="10"/>
      <name val="Arial"/>
      <family val="2"/>
    </font>
    <font>
      <b/>
      <sz val="7.5"/>
      <color rgb="FF000000"/>
      <name val="Calibri"/>
      <family val="2"/>
    </font>
    <font>
      <sz val="7.5"/>
      <color rgb="FF000000"/>
      <name val="Calibri"/>
      <family val="2"/>
    </font>
    <font>
      <i/>
      <sz val="7.5"/>
      <name val="Arial"/>
      <family val="2"/>
    </font>
    <font>
      <sz val="7.5"/>
      <name val="Arial"/>
      <family val="2"/>
    </font>
    <font>
      <sz val="11"/>
      <color theme="1"/>
      <name val="Calibri"/>
      <family val="2"/>
      <scheme val="minor"/>
    </font>
    <font>
      <b/>
      <i/>
      <sz val="11"/>
      <color theme="1"/>
      <name val="Calibri"/>
      <family val="2"/>
      <scheme val="minor"/>
    </font>
    <font>
      <i/>
      <sz val="11"/>
      <color theme="1"/>
      <name val="Calibri"/>
      <family val="2"/>
      <scheme val="minor"/>
    </font>
    <font>
      <b/>
      <sz val="7.5"/>
      <color rgb="FF000000"/>
      <name val="Calibri"/>
      <family val="2"/>
      <scheme val="minor"/>
    </font>
    <font>
      <sz val="7.5"/>
      <color rgb="FF000000"/>
      <name val="Calibri"/>
      <family val="2"/>
      <scheme val="minor"/>
    </font>
    <font>
      <sz val="8"/>
      <name val="Arial"/>
      <family val="2"/>
    </font>
    <font>
      <b/>
      <sz val="10"/>
      <name val="Arial"/>
      <family val="2"/>
    </font>
    <font>
      <sz val="7.5"/>
      <name val="Calibri"/>
      <family val="2"/>
    </font>
    <font>
      <sz val="10"/>
      <color theme="1"/>
      <name val="Arial"/>
      <family val="2"/>
    </font>
    <font>
      <u/>
      <sz val="7.5"/>
      <name val="Verdana"/>
      <family val="2"/>
    </font>
    <font>
      <sz val="9"/>
      <color indexed="81"/>
      <name val="Tahoma"/>
      <family val="2"/>
    </font>
    <font>
      <sz val="7.5"/>
      <color theme="1"/>
      <name val="Calibri"/>
      <family val="2"/>
      <scheme val="minor"/>
    </font>
    <font>
      <u/>
      <sz val="7.5"/>
      <color theme="10"/>
      <name val="Calibri"/>
      <family val="2"/>
      <scheme val="minor"/>
    </font>
    <font>
      <b/>
      <sz val="7.5"/>
      <color theme="1"/>
      <name val="Calibri"/>
      <family val="2"/>
      <scheme val="minor"/>
    </font>
    <font>
      <i/>
      <sz val="7.5"/>
      <color theme="1"/>
      <name val="Calibri"/>
      <family val="2"/>
      <scheme val="minor"/>
    </font>
    <font>
      <sz val="10"/>
      <name val="Calibri"/>
      <family val="2"/>
    </font>
    <font>
      <b/>
      <sz val="10"/>
      <name val="Calibri"/>
      <family val="2"/>
    </font>
    <font>
      <sz val="10"/>
      <name val="Calibri"/>
      <family val="2"/>
      <scheme val="minor"/>
    </font>
    <font>
      <b/>
      <sz val="10"/>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u/>
      <sz val="10"/>
      <color theme="10"/>
      <name val="Calibri"/>
      <family val="2"/>
      <scheme val="minor"/>
    </font>
    <font>
      <sz val="9"/>
      <color theme="1"/>
      <name val="Calibri"/>
      <family val="2"/>
      <scheme val="minor"/>
    </font>
    <font>
      <u/>
      <sz val="8"/>
      <color theme="10"/>
      <name val="Calibri"/>
      <family val="2"/>
      <scheme val="minor"/>
    </font>
    <font>
      <sz val="8"/>
      <color theme="1"/>
      <name val="Calibri"/>
      <family val="2"/>
      <scheme val="minor"/>
    </font>
    <font>
      <i/>
      <sz val="8"/>
      <color rgb="FF000000"/>
      <name val="Calibri"/>
      <family val="2"/>
      <scheme val="minor"/>
    </font>
    <font>
      <sz val="11"/>
      <name val="Arial"/>
      <family val="2"/>
    </font>
    <font>
      <b/>
      <u/>
      <sz val="10"/>
      <name val="Calibri"/>
      <family val="2"/>
      <scheme val="minor"/>
    </font>
    <font>
      <sz val="9"/>
      <name val="Calibri"/>
      <family val="2"/>
      <scheme val="minor"/>
    </font>
    <font>
      <sz val="11"/>
      <name val="Calibri"/>
      <family val="2"/>
      <scheme val="minor"/>
    </font>
    <font>
      <b/>
      <sz val="9"/>
      <name val="Calibri"/>
      <family val="2"/>
      <scheme val="minor"/>
    </font>
    <font>
      <b/>
      <sz val="7.5"/>
      <name val="Calibri"/>
      <family val="2"/>
      <scheme val="minor"/>
    </font>
    <font>
      <sz val="7.5"/>
      <name val="Calibri"/>
      <family val="2"/>
      <scheme val="minor"/>
    </font>
    <font>
      <i/>
      <sz val="9"/>
      <name val="Calibri"/>
      <family val="2"/>
      <scheme val="minor"/>
    </font>
    <font>
      <sz val="8"/>
      <name val="Calibri"/>
      <family val="2"/>
      <scheme val="minor"/>
    </font>
    <font>
      <i/>
      <sz val="8"/>
      <name val="Calibri"/>
      <family val="2"/>
      <scheme val="minor"/>
    </font>
    <font>
      <b/>
      <i/>
      <sz val="7.5"/>
      <name val="Calibri"/>
      <family val="2"/>
      <scheme val="minor"/>
    </font>
    <font>
      <i/>
      <sz val="7.5"/>
      <name val="Calibri"/>
      <family val="2"/>
      <scheme val="minor"/>
    </font>
    <font>
      <u/>
      <sz val="11"/>
      <color theme="10"/>
      <name val="Arial"/>
      <family val="2"/>
    </font>
    <font>
      <b/>
      <sz val="10"/>
      <color rgb="FF000000"/>
      <name val="Calibri"/>
      <family val="2"/>
      <scheme val="minor"/>
    </font>
    <font>
      <sz val="10"/>
      <color rgb="FF000000"/>
      <name val="Calibri"/>
      <family val="2"/>
      <scheme val="minor"/>
    </font>
    <font>
      <i/>
      <sz val="10"/>
      <name val="Calibri"/>
      <family val="2"/>
      <scheme val="minor"/>
    </font>
    <font>
      <u/>
      <sz val="10"/>
      <name val="Calibri"/>
      <family val="2"/>
      <scheme val="minor"/>
    </font>
    <font>
      <b/>
      <sz val="18"/>
      <color theme="3"/>
      <name val="Cambria"/>
      <family val="2"/>
      <scheme val="major"/>
    </font>
    <font>
      <b/>
      <sz val="7.5"/>
      <color indexed="9"/>
      <name val="Calibri"/>
      <family val="2"/>
      <scheme val="minor"/>
    </font>
    <font>
      <u/>
      <sz val="7.5"/>
      <name val="Calibri"/>
      <family val="2"/>
      <scheme val="minor"/>
    </font>
    <font>
      <b/>
      <sz val="8"/>
      <color theme="1"/>
      <name val="Calibri"/>
      <family val="2"/>
      <scheme val="minor"/>
    </font>
    <font>
      <sz val="11"/>
      <color rgb="FF000000"/>
      <name val="Calibri"/>
      <family val="2"/>
    </font>
    <font>
      <b/>
      <sz val="10"/>
      <color rgb="FF000000"/>
      <name val="Calibri"/>
      <family val="2"/>
    </font>
    <font>
      <i/>
      <sz val="7.5"/>
      <color rgb="FF000000"/>
      <name val="Calibri"/>
      <family val="2"/>
    </font>
    <font>
      <sz val="7.5"/>
      <color theme="0"/>
      <name val="Calibri"/>
      <family val="2"/>
    </font>
    <font>
      <u/>
      <sz val="10"/>
      <color theme="10"/>
      <name val="Arial"/>
      <family val="2"/>
    </font>
    <font>
      <b/>
      <sz val="10"/>
      <color theme="1"/>
      <name val="Arial"/>
      <family val="2"/>
    </font>
    <font>
      <sz val="10"/>
      <color indexed="8"/>
      <name val="Arial"/>
      <family val="2"/>
    </font>
    <font>
      <sz val="10"/>
      <color theme="0"/>
      <name val="Arial"/>
      <family val="2"/>
    </font>
    <font>
      <sz val="10"/>
      <color indexed="9"/>
      <name val="Arial"/>
      <family val="2"/>
    </font>
    <font>
      <sz val="10"/>
      <color indexed="20"/>
      <name val="Arial"/>
      <family val="2"/>
    </font>
    <font>
      <b/>
      <sz val="10"/>
      <color rgb="FFFA7D0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5"/>
      <color theme="3"/>
      <name val="Arial"/>
      <family val="2"/>
    </font>
    <font>
      <b/>
      <sz val="15"/>
      <color indexed="56"/>
      <name val="Arial"/>
      <family val="2"/>
    </font>
    <font>
      <b/>
      <sz val="13"/>
      <color theme="3"/>
      <name val="Arial"/>
      <family val="2"/>
    </font>
    <font>
      <b/>
      <sz val="13"/>
      <color indexed="56"/>
      <name val="Arial"/>
      <family val="2"/>
    </font>
    <font>
      <b/>
      <sz val="11"/>
      <color theme="3"/>
      <name val="Arial"/>
      <family val="2"/>
    </font>
    <font>
      <b/>
      <sz val="11"/>
      <color indexed="56"/>
      <name val="Arial"/>
      <family val="2"/>
    </font>
    <font>
      <u/>
      <sz val="10"/>
      <color indexed="12"/>
      <name val="Arial"/>
      <family val="2"/>
    </font>
    <font>
      <sz val="10"/>
      <color indexed="62"/>
      <name val="Arial"/>
      <family val="2"/>
    </font>
    <font>
      <sz val="10"/>
      <color indexed="52"/>
      <name val="Arial"/>
      <family val="2"/>
    </font>
    <font>
      <sz val="10"/>
      <color indexed="60"/>
      <name val="Arial"/>
      <family val="2"/>
    </font>
    <font>
      <sz val="10"/>
      <name val="Verdana"/>
      <family val="2"/>
    </font>
    <font>
      <b/>
      <sz val="10"/>
      <color rgb="FF3F3F3F"/>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b/>
      <sz val="8"/>
      <color theme="1"/>
      <name val="Arial"/>
      <family val="2"/>
    </font>
    <font>
      <sz val="8"/>
      <color theme="1"/>
      <name val="Arial"/>
      <family val="2"/>
    </font>
    <font>
      <i/>
      <sz val="7.5"/>
      <color rgb="FF000000"/>
      <name val="Calibri"/>
      <family val="2"/>
      <scheme val="minor"/>
    </font>
    <font>
      <sz val="11"/>
      <color theme="0"/>
      <name val="Calibri"/>
      <family val="2"/>
      <scheme val="minor"/>
    </font>
    <font>
      <i/>
      <sz val="8"/>
      <color theme="1"/>
      <name val="Calibri"/>
      <family val="2"/>
      <scheme val="minor"/>
    </font>
    <font>
      <i/>
      <u/>
      <sz val="8"/>
      <color theme="10"/>
      <name val="Calibri"/>
      <family val="2"/>
      <scheme val="minor"/>
    </font>
    <font>
      <sz val="10"/>
      <color rgb="FF000000"/>
      <name val="Calibri"/>
      <family val="2"/>
    </font>
    <font>
      <b/>
      <sz val="11"/>
      <color rgb="FF000000"/>
      <name val="Calibri"/>
      <family val="2"/>
    </font>
    <font>
      <b/>
      <sz val="9"/>
      <color theme="1"/>
      <name val="Calibri"/>
      <family val="2"/>
      <scheme val="minor"/>
    </font>
    <font>
      <sz val="10"/>
      <color theme="0"/>
      <name val="Calibri"/>
      <family val="2"/>
      <scheme val="minor"/>
    </font>
    <font>
      <b/>
      <sz val="10"/>
      <color rgb="FF00B050"/>
      <name val="Calibri"/>
      <family val="2"/>
      <scheme val="minor"/>
    </font>
    <font>
      <b/>
      <sz val="9"/>
      <color rgb="FF00B050"/>
      <name val="Calibri"/>
      <family val="2"/>
      <scheme val="minor"/>
    </font>
    <font>
      <b/>
      <sz val="9"/>
      <color rgb="FF000000"/>
      <name val="Calibri"/>
      <family val="2"/>
      <scheme val="minor"/>
    </font>
    <font>
      <b/>
      <sz val="9"/>
      <color rgb="FF00B050"/>
      <name val="Calibri"/>
      <family val="2"/>
    </font>
    <font>
      <b/>
      <sz val="9"/>
      <name val="Calibri"/>
      <family val="2"/>
    </font>
    <font>
      <b/>
      <i/>
      <sz val="11"/>
      <color rgb="FFFF0000"/>
      <name val="Calibri"/>
      <family val="2"/>
      <scheme val="minor"/>
    </font>
    <font>
      <i/>
      <sz val="11"/>
      <name val="Calibri"/>
      <family val="2"/>
      <scheme val="minor"/>
    </font>
    <font>
      <b/>
      <i/>
      <sz val="10"/>
      <color rgb="FFFF0000"/>
      <name val="Calibri"/>
      <family val="2"/>
      <scheme val="minor"/>
    </font>
    <font>
      <sz val="9"/>
      <name val="Calibri"/>
      <family val="2"/>
    </font>
    <font>
      <sz val="9"/>
      <color rgb="FF000000"/>
      <name val="Calibri"/>
      <family val="2"/>
      <scheme val="minor"/>
    </font>
    <font>
      <i/>
      <sz val="9"/>
      <color rgb="FF000000"/>
      <name val="Calibri"/>
      <family val="2"/>
      <scheme val="minor"/>
    </font>
    <font>
      <i/>
      <sz val="9"/>
      <color theme="1"/>
      <name val="Calibri"/>
      <family val="2"/>
      <scheme val="minor"/>
    </font>
    <font>
      <i/>
      <u/>
      <sz val="9"/>
      <color theme="10"/>
      <name val="Calibri"/>
      <family val="2"/>
      <scheme val="minor"/>
    </font>
    <font>
      <sz val="9"/>
      <name val="Arial"/>
      <family val="2"/>
    </font>
    <font>
      <b/>
      <i/>
      <sz val="9"/>
      <name val="Calibri"/>
      <family val="2"/>
    </font>
    <font>
      <b/>
      <sz val="9"/>
      <name val="Arial"/>
      <family val="2"/>
    </font>
    <font>
      <b/>
      <sz val="9"/>
      <color rgb="FF000000"/>
      <name val="Calibri"/>
      <family val="2"/>
    </font>
    <font>
      <sz val="9"/>
      <color rgb="FF000000"/>
      <name val="Calibri"/>
      <family val="2"/>
    </font>
    <font>
      <sz val="9"/>
      <color rgb="FFFF0000"/>
      <name val="Palatino Linotype"/>
      <family val="1"/>
    </font>
    <font>
      <b/>
      <i/>
      <sz val="7.5"/>
      <color rgb="FF000000"/>
      <name val="Calibri"/>
      <family val="2"/>
    </font>
    <font>
      <b/>
      <sz val="14"/>
      <color theme="1"/>
      <name val="Calibri"/>
      <family val="2"/>
      <scheme val="minor"/>
    </font>
    <font>
      <b/>
      <i/>
      <sz val="10"/>
      <color theme="1"/>
      <name val="Calibri"/>
      <family val="2"/>
      <scheme val="minor"/>
    </font>
  </fonts>
  <fills count="52">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theme="3" tint="0.59999389629810485"/>
        <bgColor indexed="64"/>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bgColor indexed="64"/>
      </patternFill>
    </fill>
    <fill>
      <patternFill patternType="solid">
        <fgColor indexed="55"/>
      </patternFill>
    </fill>
    <fill>
      <patternFill patternType="solid">
        <fgColor indexed="22"/>
        <bgColor indexed="64"/>
      </patternFill>
    </fill>
    <fill>
      <patternFill patternType="solid">
        <fgColor indexed="43"/>
      </patternFill>
    </fill>
    <fill>
      <patternFill patternType="solid">
        <fgColor indexed="26"/>
      </patternFill>
    </fill>
    <fill>
      <patternFill patternType="solid">
        <fgColor rgb="FFFFFF66"/>
        <bgColor indexed="64"/>
      </patternFill>
    </fill>
    <fill>
      <patternFill patternType="solid">
        <fgColor rgb="FFFFFFFF"/>
        <bgColor theme="4" tint="0.79998168889431442"/>
      </patternFill>
    </fill>
  </fills>
  <borders count="46">
    <border>
      <left/>
      <right/>
      <top/>
      <bottom/>
      <diagonal/>
    </border>
    <border>
      <left/>
      <right/>
      <top style="medium">
        <color rgb="FFE4E2D9"/>
      </top>
      <bottom style="medium">
        <color rgb="FFE4E2D9"/>
      </bottom>
      <diagonal/>
    </border>
    <border>
      <left/>
      <right/>
      <top style="medium">
        <color rgb="FFE4E2D9"/>
      </top>
      <bottom/>
      <diagonal/>
    </border>
    <border>
      <left style="thin">
        <color indexed="64"/>
      </left>
      <right/>
      <top style="medium">
        <color rgb="FFE4E2D9"/>
      </top>
      <bottom style="medium">
        <color rgb="FFE4E2D9"/>
      </bottom>
      <diagonal/>
    </border>
    <border>
      <left/>
      <right style="thin">
        <color indexed="64"/>
      </right>
      <top style="medium">
        <color rgb="FFE4E2D9"/>
      </top>
      <bottom style="medium">
        <color rgb="FFE4E2D9"/>
      </bottom>
      <diagonal/>
    </border>
    <border>
      <left style="thin">
        <color indexed="64"/>
      </left>
      <right/>
      <top/>
      <bottom/>
      <diagonal/>
    </border>
    <border>
      <left/>
      <right style="thin">
        <color indexed="64"/>
      </right>
      <top/>
      <bottom/>
      <diagonal/>
    </border>
    <border>
      <left style="thin">
        <color indexed="64"/>
      </left>
      <right/>
      <top style="medium">
        <color rgb="FFE4E2D9"/>
      </top>
      <bottom/>
      <diagonal/>
    </border>
    <border>
      <left/>
      <right style="thin">
        <color indexed="64"/>
      </right>
      <top style="medium">
        <color rgb="FFE4E2D9"/>
      </top>
      <bottom/>
      <diagonal/>
    </border>
    <border>
      <left/>
      <right/>
      <top/>
      <bottom style="thin">
        <color indexed="64"/>
      </bottom>
      <diagonal/>
    </border>
    <border>
      <left/>
      <right/>
      <top style="thin">
        <color indexed="64"/>
      </top>
      <bottom/>
      <diagonal/>
    </border>
    <border>
      <left/>
      <right/>
      <top/>
      <bottom style="medium">
        <color rgb="FFE4E2D9"/>
      </bottom>
      <diagonal/>
    </border>
    <border>
      <left/>
      <right/>
      <top style="medium">
        <color rgb="FFE4E2D9"/>
      </top>
      <bottom style="thin">
        <color indexed="64"/>
      </bottom>
      <diagonal/>
    </border>
    <border>
      <left/>
      <right/>
      <top style="thin">
        <color indexed="64"/>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rgb="FFE4E2D9"/>
      </top>
      <bottom style="thin">
        <color indexed="64"/>
      </bottom>
      <diagonal/>
    </border>
    <border>
      <left/>
      <right style="thin">
        <color indexed="64"/>
      </right>
      <top style="medium">
        <color rgb="FFE4E2D9"/>
      </top>
      <bottom style="thin">
        <color indexed="64"/>
      </bottom>
      <diagonal/>
    </border>
    <border>
      <left style="thin">
        <color indexed="64"/>
      </left>
      <right/>
      <top/>
      <bottom style="medium">
        <color rgb="FFE4E2D9"/>
      </bottom>
      <diagonal/>
    </border>
    <border>
      <left/>
      <right style="thin">
        <color indexed="64"/>
      </right>
      <top/>
      <bottom style="medium">
        <color rgb="FFE4E2D9"/>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99">
    <xf numFmtId="0" fontId="0" fillId="0" borderId="0"/>
    <xf numFmtId="0" fontId="1" fillId="0" borderId="0" applyNumberFormat="0" applyFill="0" applyBorder="0" applyAlignment="0" applyProtection="0"/>
    <xf numFmtId="0" fontId="3" fillId="0" borderId="0"/>
    <xf numFmtId="9" fontId="3" fillId="0" borderId="0" applyFont="0" applyFill="0" applyBorder="0" applyAlignment="0" applyProtection="0"/>
    <xf numFmtId="9" fontId="8" fillId="0" borderId="0" applyFont="0" applyFill="0" applyBorder="0" applyAlignment="0" applyProtection="0"/>
    <xf numFmtId="0" fontId="35" fillId="0" borderId="0"/>
    <xf numFmtId="0" fontId="35" fillId="0" borderId="0"/>
    <xf numFmtId="0" fontId="47" fillId="0" borderId="0" applyNumberFormat="0" applyFill="0" applyBorder="0" applyAlignment="0" applyProtection="0"/>
    <xf numFmtId="43" fontId="8" fillId="0" borderId="0" applyFont="0" applyFill="0" applyBorder="0" applyAlignment="0" applyProtection="0"/>
    <xf numFmtId="0" fontId="56" fillId="0" borderId="0" applyNumberFormat="0" applyBorder="0" applyAlignment="0"/>
    <xf numFmtId="9" fontId="56" fillId="0" borderId="0" applyFont="0" applyFill="0" applyBorder="0" applyAlignment="0" applyProtection="0"/>
    <xf numFmtId="0" fontId="60" fillId="0" borderId="0" applyNumberFormat="0" applyFill="0" applyBorder="0" applyAlignment="0" applyProtection="0">
      <alignment vertical="top"/>
      <protection locked="0"/>
    </xf>
    <xf numFmtId="0" fontId="16" fillId="0" borderId="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62" fillId="26"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62" fillId="27"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62" fillId="28"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62" fillId="29"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62" fillId="3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62" fillId="31"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62" fillId="32"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62" fillId="33"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62" fillId="3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62" fillId="29"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62" fillId="32"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62" fillId="35"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63" fillId="10" borderId="0" applyNumberFormat="0" applyBorder="0" applyAlignment="0" applyProtection="0"/>
    <xf numFmtId="0" fontId="64" fillId="36" borderId="0" applyNumberFormat="0" applyBorder="0" applyAlignment="0" applyProtection="0"/>
    <xf numFmtId="0" fontId="64" fillId="33" borderId="0" applyNumberFormat="0" applyBorder="0" applyAlignment="0" applyProtection="0"/>
    <xf numFmtId="0" fontId="63" fillId="15" borderId="0" applyNumberFormat="0" applyBorder="0" applyAlignment="0" applyProtection="0"/>
    <xf numFmtId="0" fontId="64" fillId="34" borderId="0" applyNumberFormat="0" applyBorder="0" applyAlignment="0" applyProtection="0"/>
    <xf numFmtId="0" fontId="63" fillId="19" borderId="0" applyNumberFormat="0" applyBorder="0" applyAlignment="0" applyProtection="0"/>
    <xf numFmtId="0" fontId="64" fillId="37" borderId="0" applyNumberFormat="0" applyBorder="0" applyAlignment="0" applyProtection="0"/>
    <xf numFmtId="0" fontId="64" fillId="38" borderId="0" applyNumberFormat="0" applyBorder="0" applyAlignment="0" applyProtection="0"/>
    <xf numFmtId="0" fontId="63" fillId="24" borderId="0" applyNumberFormat="0" applyBorder="0" applyAlignment="0" applyProtection="0"/>
    <xf numFmtId="0" fontId="64" fillId="39" borderId="0" applyNumberFormat="0" applyBorder="0" applyAlignment="0" applyProtection="0"/>
    <xf numFmtId="0" fontId="63" fillId="7" borderId="0" applyNumberFormat="0" applyBorder="0" applyAlignment="0" applyProtection="0"/>
    <xf numFmtId="0" fontId="64" fillId="40" borderId="0" applyNumberFormat="0" applyBorder="0" applyAlignment="0" applyProtection="0"/>
    <xf numFmtId="0" fontId="64" fillId="41" borderId="0" applyNumberFormat="0" applyBorder="0" applyAlignment="0" applyProtection="0"/>
    <xf numFmtId="0" fontId="64" fillId="42" borderId="0" applyNumberFormat="0" applyBorder="0" applyAlignment="0" applyProtection="0"/>
    <xf numFmtId="0" fontId="63" fillId="16" borderId="0" applyNumberFormat="0" applyBorder="0" applyAlignment="0" applyProtection="0"/>
    <xf numFmtId="0" fontId="64" fillId="37" borderId="0" applyNumberFormat="0" applyBorder="0" applyAlignment="0" applyProtection="0"/>
    <xf numFmtId="0" fontId="64" fillId="38" borderId="0" applyNumberFormat="0" applyBorder="0" applyAlignment="0" applyProtection="0"/>
    <xf numFmtId="0" fontId="64" fillId="43" borderId="0" applyNumberFormat="0" applyBorder="0" applyAlignment="0" applyProtection="0"/>
    <xf numFmtId="0" fontId="65" fillId="27" borderId="0" applyNumberFormat="0" applyBorder="0" applyAlignment="0" applyProtection="0"/>
    <xf numFmtId="0" fontId="66" fillId="5" borderId="17" applyNumberFormat="0" applyAlignment="0" applyProtection="0"/>
    <xf numFmtId="0" fontId="67" fillId="44" borderId="28" applyNumberFormat="0" applyAlignment="0" applyProtection="0"/>
    <xf numFmtId="0" fontId="3" fillId="45" borderId="0">
      <protection locked="0"/>
    </xf>
    <xf numFmtId="0" fontId="3" fillId="45" borderId="0">
      <protection locked="0"/>
    </xf>
    <xf numFmtId="0" fontId="68" fillId="46" borderId="29" applyNumberFormat="0" applyAlignment="0" applyProtection="0"/>
    <xf numFmtId="0" fontId="69" fillId="0" borderId="0" applyNumberFormat="0" applyFill="0" applyBorder="0" applyAlignment="0" applyProtection="0"/>
    <xf numFmtId="0" fontId="62" fillId="47" borderId="0">
      <alignment horizontal="left"/>
    </xf>
    <xf numFmtId="0" fontId="62" fillId="47" borderId="0">
      <alignment horizontal="left"/>
    </xf>
    <xf numFmtId="0" fontId="62" fillId="47" borderId="0">
      <alignment horizontal="left"/>
    </xf>
    <xf numFmtId="0" fontId="62" fillId="47" borderId="0">
      <alignment horizontal="left"/>
    </xf>
    <xf numFmtId="0" fontId="62" fillId="47" borderId="0">
      <alignment horizontal="left"/>
    </xf>
    <xf numFmtId="0" fontId="62" fillId="47" borderId="0">
      <alignment horizontal="left"/>
    </xf>
    <xf numFmtId="0" fontId="62" fillId="47" borderId="0">
      <alignment horizontal="left"/>
    </xf>
    <xf numFmtId="0" fontId="62" fillId="47" borderId="0">
      <alignment horizontal="left"/>
    </xf>
    <xf numFmtId="0" fontId="62" fillId="47" borderId="0">
      <alignment horizontal="left"/>
    </xf>
    <xf numFmtId="0" fontId="62" fillId="47" borderId="0">
      <alignment horizontal="left"/>
    </xf>
    <xf numFmtId="0" fontId="62" fillId="47" borderId="0">
      <alignment horizontal="left"/>
    </xf>
    <xf numFmtId="0" fontId="62" fillId="47" borderId="0">
      <alignment horizontal="left"/>
    </xf>
    <xf numFmtId="0" fontId="62" fillId="47" borderId="0">
      <alignment horizontal="left"/>
    </xf>
    <xf numFmtId="0" fontId="62" fillId="47" borderId="0">
      <alignment horizontal="left"/>
    </xf>
    <xf numFmtId="0" fontId="62" fillId="47" borderId="0">
      <alignment horizontal="left"/>
    </xf>
    <xf numFmtId="0" fontId="70" fillId="28" borderId="0" applyNumberFormat="0" applyBorder="0" applyAlignment="0" applyProtection="0"/>
    <xf numFmtId="0" fontId="71" fillId="0" borderId="14" applyNumberFormat="0" applyFill="0" applyAlignment="0" applyProtection="0"/>
    <xf numFmtId="0" fontId="72" fillId="0" borderId="30" applyNumberFormat="0" applyFill="0" applyAlignment="0" applyProtection="0"/>
    <xf numFmtId="0" fontId="73" fillId="0" borderId="15" applyNumberFormat="0" applyFill="0" applyAlignment="0" applyProtection="0"/>
    <xf numFmtId="0" fontId="74" fillId="0" borderId="31" applyNumberFormat="0" applyFill="0" applyAlignment="0" applyProtection="0"/>
    <xf numFmtId="0" fontId="75" fillId="0" borderId="16" applyNumberFormat="0" applyFill="0" applyAlignment="0" applyProtection="0"/>
    <xf numFmtId="0" fontId="76" fillId="0" borderId="32" applyNumberFormat="0" applyFill="0" applyAlignment="0" applyProtection="0"/>
    <xf numFmtId="0" fontId="75" fillId="0" borderId="0" applyNumberFormat="0" applyFill="0" applyBorder="0" applyAlignment="0" applyProtection="0"/>
    <xf numFmtId="0" fontId="76" fillId="0" borderId="0" applyNumberFormat="0" applyFill="0" applyBorder="0" applyAlignment="0" applyProtection="0"/>
    <xf numFmtId="0" fontId="77"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0" fontId="60" fillId="0" borderId="0" applyNumberFormat="0" applyFill="0" applyBorder="0" applyAlignment="0" applyProtection="0">
      <alignment vertical="top"/>
      <protection locked="0"/>
    </xf>
    <xf numFmtId="0" fontId="78" fillId="31" borderId="28" applyNumberFormat="0" applyAlignment="0" applyProtection="0"/>
    <xf numFmtId="0" fontId="79" fillId="0" borderId="33" applyNumberFormat="0" applyFill="0" applyAlignment="0" applyProtection="0"/>
    <xf numFmtId="0" fontId="80" fillId="48" borderId="0" applyNumberFormat="0" applyBorder="0" applyAlignment="0" applyProtection="0"/>
    <xf numFmtId="0" fontId="3" fillId="0" borderId="0"/>
    <xf numFmtId="0" fontId="8" fillId="0" borderId="0"/>
    <xf numFmtId="0" fontId="3" fillId="0" borderId="0"/>
    <xf numFmtId="0" fontId="3" fillId="0" borderId="0"/>
    <xf numFmtId="0" fontId="3" fillId="0" borderId="0"/>
    <xf numFmtId="0" fontId="16" fillId="0" borderId="0"/>
    <xf numFmtId="0" fontId="3" fillId="0" borderId="0"/>
    <xf numFmtId="0" fontId="3" fillId="0" borderId="0"/>
    <xf numFmtId="0" fontId="16" fillId="0" borderId="0"/>
    <xf numFmtId="0" fontId="1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0" fontId="35" fillId="0" borderId="0"/>
    <xf numFmtId="0" fontId="3" fillId="0" borderId="0"/>
    <xf numFmtId="0" fontId="3" fillId="0" borderId="0"/>
    <xf numFmtId="0" fontId="3" fillId="0" borderId="0"/>
    <xf numFmtId="0" fontId="3" fillId="0" borderId="0"/>
    <xf numFmtId="0" fontId="3" fillId="0" borderId="0"/>
    <xf numFmtId="0" fontId="81" fillId="0" borderId="0"/>
    <xf numFmtId="0" fontId="3" fillId="0" borderId="0"/>
    <xf numFmtId="0" fontId="3"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8" fillId="0" borderId="0"/>
    <xf numFmtId="0" fontId="16" fillId="0" borderId="0"/>
    <xf numFmtId="0" fontId="16" fillId="0" borderId="0"/>
    <xf numFmtId="0" fontId="16" fillId="0" borderId="0"/>
    <xf numFmtId="0" fontId="16" fillId="0" borderId="0"/>
    <xf numFmtId="0" fontId="16" fillId="0" borderId="0"/>
    <xf numFmtId="0" fontId="3" fillId="0" borderId="0"/>
    <xf numFmtId="0" fontId="3" fillId="0" borderId="0"/>
    <xf numFmtId="0" fontId="3" fillId="0" borderId="0"/>
    <xf numFmtId="0" fontId="3" fillId="0" borderId="0"/>
    <xf numFmtId="0" fontId="16" fillId="0" borderId="0"/>
    <xf numFmtId="0" fontId="3" fillId="0" borderId="0"/>
    <xf numFmtId="0" fontId="3" fillId="0" borderId="0"/>
    <xf numFmtId="0" fontId="3" fillId="0" borderId="0"/>
    <xf numFmtId="0" fontId="81" fillId="0" borderId="0"/>
    <xf numFmtId="0" fontId="16" fillId="0" borderId="0"/>
    <xf numFmtId="0" fontId="3" fillId="0" borderId="0"/>
    <xf numFmtId="0" fontId="3" fillId="0" borderId="0"/>
    <xf numFmtId="0" fontId="3"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8" fillId="0" borderId="0"/>
    <xf numFmtId="0" fontId="8" fillId="0" borderId="0"/>
    <xf numFmtId="0" fontId="62" fillId="6" borderId="19" applyNumberFormat="0" applyFont="0" applyAlignment="0" applyProtection="0"/>
    <xf numFmtId="0" fontId="62" fillId="6" borderId="19" applyNumberFormat="0" applyFont="0" applyAlignment="0" applyProtection="0"/>
    <xf numFmtId="0" fontId="62" fillId="6" borderId="19" applyNumberFormat="0" applyFont="0" applyAlignment="0" applyProtection="0"/>
    <xf numFmtId="0" fontId="62" fillId="6" borderId="19" applyNumberFormat="0" applyFont="0" applyAlignment="0" applyProtection="0"/>
    <xf numFmtId="0" fontId="62" fillId="6" borderId="19" applyNumberFormat="0" applyFont="0" applyAlignment="0" applyProtection="0"/>
    <xf numFmtId="0" fontId="62" fillId="6" borderId="19" applyNumberFormat="0" applyFont="0" applyAlignment="0" applyProtection="0"/>
    <xf numFmtId="0" fontId="62" fillId="6" borderId="19" applyNumberFormat="0" applyFont="0" applyAlignment="0" applyProtection="0"/>
    <xf numFmtId="0" fontId="62" fillId="49" borderId="34" applyNumberFormat="0" applyFont="0" applyAlignment="0" applyProtection="0"/>
    <xf numFmtId="0" fontId="62" fillId="6" borderId="19" applyNumberFormat="0" applyFont="0" applyAlignment="0" applyProtection="0"/>
    <xf numFmtId="0" fontId="62" fillId="6" borderId="19" applyNumberFormat="0" applyFont="0" applyAlignment="0" applyProtection="0"/>
    <xf numFmtId="0" fontId="62" fillId="6" borderId="19" applyNumberFormat="0" applyFont="0" applyAlignment="0" applyProtection="0"/>
    <xf numFmtId="0" fontId="62" fillId="6" borderId="19" applyNumberFormat="0" applyFont="0" applyAlignment="0" applyProtection="0"/>
    <xf numFmtId="0" fontId="62" fillId="6" borderId="19" applyNumberFormat="0" applyFont="0" applyAlignment="0" applyProtection="0"/>
    <xf numFmtId="0" fontId="62" fillId="6" borderId="19" applyNumberFormat="0" applyFont="0" applyAlignment="0" applyProtection="0"/>
    <xf numFmtId="0" fontId="62" fillId="6" borderId="19" applyNumberFormat="0" applyFont="0" applyAlignment="0" applyProtection="0"/>
    <xf numFmtId="0" fontId="62" fillId="6" borderId="19" applyNumberFormat="0" applyFont="0" applyAlignment="0" applyProtection="0"/>
    <xf numFmtId="0" fontId="62" fillId="6" borderId="19" applyNumberFormat="0" applyFont="0" applyAlignment="0" applyProtection="0"/>
    <xf numFmtId="0" fontId="62" fillId="6" borderId="19" applyNumberFormat="0" applyFont="0" applyAlignment="0" applyProtection="0"/>
    <xf numFmtId="0" fontId="62" fillId="6" borderId="19" applyNumberFormat="0" applyFont="0" applyAlignment="0" applyProtection="0"/>
    <xf numFmtId="0" fontId="62" fillId="6" borderId="19" applyNumberFormat="0" applyFont="0" applyAlignment="0" applyProtection="0"/>
    <xf numFmtId="0" fontId="62" fillId="6" borderId="19" applyNumberFormat="0" applyFont="0" applyAlignment="0" applyProtection="0"/>
    <xf numFmtId="0" fontId="3" fillId="49" borderId="34" applyNumberFormat="0" applyFont="0" applyAlignment="0" applyProtection="0"/>
    <xf numFmtId="0" fontId="82" fillId="5" borderId="18" applyNumberFormat="0" applyAlignment="0" applyProtection="0"/>
    <xf numFmtId="0" fontId="83" fillId="44" borderId="35" applyNumberFormat="0" applyAlignment="0" applyProtection="0"/>
    <xf numFmtId="0" fontId="13" fillId="47" borderId="27"/>
    <xf numFmtId="0" fontId="3" fillId="0" borderId="0"/>
    <xf numFmtId="0" fontId="52" fillId="0" borderId="0" applyNumberFormat="0" applyFill="0" applyBorder="0" applyAlignment="0" applyProtection="0"/>
    <xf numFmtId="0" fontId="84" fillId="0" borderId="0" applyNumberFormat="0" applyFill="0" applyBorder="0" applyAlignment="0" applyProtection="0"/>
    <xf numFmtId="0" fontId="61" fillId="0" borderId="20" applyNumberFormat="0" applyFill="0" applyAlignment="0" applyProtection="0"/>
    <xf numFmtId="0" fontId="85" fillId="0" borderId="36" applyNumberFormat="0" applyFill="0" applyAlignment="0" applyProtection="0"/>
    <xf numFmtId="0" fontId="86" fillId="0" borderId="0" applyNumberFormat="0" applyFill="0" applyBorder="0" applyAlignment="0" applyProtection="0"/>
    <xf numFmtId="170" fontId="35" fillId="0" borderId="0" applyFont="0" applyFill="0" applyBorder="0" applyAlignment="0" applyProtection="0"/>
    <xf numFmtId="170" fontId="8" fillId="0" borderId="0" applyFont="0" applyFill="0" applyBorder="0" applyAlignment="0" applyProtection="0"/>
    <xf numFmtId="170"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8"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0" fontId="35" fillId="0" borderId="0"/>
    <xf numFmtId="0" fontId="3" fillId="0" borderId="0"/>
    <xf numFmtId="0" fontId="3" fillId="0" borderId="0">
      <alignment vertical="center"/>
    </xf>
    <xf numFmtId="0" fontId="8" fillId="0" borderId="0"/>
    <xf numFmtId="172" fontId="3" fillId="0" borderId="0" applyFill="0" applyBorder="0" applyAlignment="0" applyProtection="0"/>
    <xf numFmtId="172"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0" fontId="3" fillId="0" borderId="0"/>
    <xf numFmtId="0" fontId="8" fillId="0" borderId="0"/>
    <xf numFmtId="0" fontId="3" fillId="0" borderId="0"/>
    <xf numFmtId="0" fontId="8" fillId="0" borderId="0"/>
    <xf numFmtId="0" fontId="3" fillId="0" borderId="0"/>
    <xf numFmtId="0" fontId="3" fillId="0" borderId="0"/>
    <xf numFmtId="0" fontId="3" fillId="0" borderId="0"/>
    <xf numFmtId="0" fontId="8" fillId="0" borderId="0"/>
    <xf numFmtId="43" fontId="3" fillId="0" borderId="0" applyFont="0" applyFill="0" applyBorder="0" applyAlignment="0" applyProtection="0">
      <alignment vertical="center"/>
    </xf>
    <xf numFmtId="0" fontId="3" fillId="0" borderId="0"/>
    <xf numFmtId="0" fontId="3" fillId="0" borderId="0"/>
    <xf numFmtId="0" fontId="8" fillId="0" borderId="0"/>
    <xf numFmtId="0" fontId="8" fillId="0" borderId="0"/>
  </cellStyleXfs>
  <cellXfs count="1036">
    <xf numFmtId="0" fontId="0" fillId="0" borderId="0" xfId="0"/>
    <xf numFmtId="0" fontId="0" fillId="0" borderId="0" xfId="0" applyAlignment="1">
      <alignment horizontal="left"/>
    </xf>
    <xf numFmtId="0" fontId="0" fillId="0" borderId="0" xfId="0" applyFill="1" applyAlignment="1">
      <alignment horizontal="center"/>
    </xf>
    <xf numFmtId="0" fontId="0" fillId="0" borderId="0" xfId="0" applyAlignment="1">
      <alignment horizontal="center"/>
    </xf>
    <xf numFmtId="0" fontId="3" fillId="0" borderId="0" xfId="2"/>
    <xf numFmtId="0" fontId="3" fillId="0" borderId="0" xfId="2" applyAlignment="1">
      <alignment horizontal="center"/>
    </xf>
    <xf numFmtId="0" fontId="4" fillId="3" borderId="1" xfId="2" applyFont="1" applyFill="1" applyBorder="1" applyAlignment="1">
      <alignment horizontal="right" vertical="center" wrapText="1"/>
    </xf>
    <xf numFmtId="0" fontId="4" fillId="3" borderId="1" xfId="2" applyFont="1" applyFill="1" applyBorder="1" applyAlignment="1">
      <alignment horizontal="center" vertical="center" wrapText="1"/>
    </xf>
    <xf numFmtId="0" fontId="5" fillId="3" borderId="0" xfId="2" applyFont="1" applyFill="1" applyBorder="1" applyAlignment="1">
      <alignment horizontal="right" vertical="center" wrapText="1"/>
    </xf>
    <xf numFmtId="165" fontId="5" fillId="3" borderId="0" xfId="2" applyNumberFormat="1" applyFont="1" applyFill="1" applyBorder="1" applyAlignment="1">
      <alignment horizontal="center" vertical="center" wrapText="1"/>
    </xf>
    <xf numFmtId="166" fontId="5" fillId="3" borderId="0" xfId="3" applyNumberFormat="1" applyFont="1" applyFill="1" applyBorder="1" applyAlignment="1">
      <alignment horizontal="center" vertical="center" wrapText="1"/>
    </xf>
    <xf numFmtId="0" fontId="5" fillId="3" borderId="2" xfId="2" applyFont="1" applyFill="1" applyBorder="1" applyAlignment="1">
      <alignment horizontal="right" vertical="center" wrapText="1"/>
    </xf>
    <xf numFmtId="165" fontId="5" fillId="3" borderId="2" xfId="2" applyNumberFormat="1" applyFont="1" applyFill="1" applyBorder="1" applyAlignment="1">
      <alignment horizontal="center" vertical="center" wrapText="1"/>
    </xf>
    <xf numFmtId="166" fontId="5" fillId="3" borderId="2" xfId="3" applyNumberFormat="1" applyFont="1" applyFill="1" applyBorder="1" applyAlignment="1">
      <alignment horizontal="center" vertical="center" wrapText="1"/>
    </xf>
    <xf numFmtId="0" fontId="5" fillId="2" borderId="2" xfId="2" applyFont="1" applyFill="1" applyBorder="1" applyAlignment="1">
      <alignment horizontal="right" vertical="center" wrapText="1"/>
    </xf>
    <xf numFmtId="0" fontId="5" fillId="3" borderId="1" xfId="2" applyFont="1" applyFill="1" applyBorder="1" applyAlignment="1">
      <alignment horizontal="right" vertical="center" wrapText="1"/>
    </xf>
    <xf numFmtId="165" fontId="5" fillId="3" borderId="1" xfId="2" applyNumberFormat="1" applyFont="1" applyFill="1" applyBorder="1" applyAlignment="1">
      <alignment horizontal="center" vertical="center" wrapText="1"/>
    </xf>
    <xf numFmtId="166" fontId="5" fillId="3" borderId="1" xfId="3" applyNumberFormat="1" applyFont="1" applyFill="1" applyBorder="1" applyAlignment="1">
      <alignment horizontal="center" vertical="center" wrapText="1"/>
    </xf>
    <xf numFmtId="0" fontId="6" fillId="0" borderId="0" xfId="2" applyFont="1" applyAlignment="1">
      <alignment horizontal="left"/>
    </xf>
    <xf numFmtId="0" fontId="7" fillId="0" borderId="0" xfId="2" applyFont="1"/>
    <xf numFmtId="0" fontId="7" fillId="0" borderId="0" xfId="2" applyFont="1" applyAlignment="1">
      <alignment horizontal="center"/>
    </xf>
    <xf numFmtId="0" fontId="1" fillId="0" borderId="0" xfId="1" applyFont="1"/>
    <xf numFmtId="0" fontId="2" fillId="0" borderId="0" xfId="0" applyFont="1" applyBorder="1"/>
    <xf numFmtId="0" fontId="0" fillId="0" borderId="0" xfId="0" applyBorder="1"/>
    <xf numFmtId="0" fontId="0" fillId="0" borderId="0" xfId="0" applyBorder="1" applyAlignment="1">
      <alignment horizontal="center"/>
    </xf>
    <xf numFmtId="0" fontId="2" fillId="0" borderId="0" xfId="0" applyFont="1" applyBorder="1" applyAlignment="1">
      <alignment horizontal="center"/>
    </xf>
    <xf numFmtId="0" fontId="11" fillId="3" borderId="1" xfId="0" applyFont="1" applyFill="1" applyBorder="1" applyAlignment="1">
      <alignment horizontal="right" vertical="center" wrapText="1"/>
    </xf>
    <xf numFmtId="0" fontId="11" fillId="3" borderId="0" xfId="0" applyFont="1" applyFill="1" applyBorder="1" applyAlignment="1">
      <alignment horizontal="right" vertical="center" wrapText="1"/>
    </xf>
    <xf numFmtId="0" fontId="12" fillId="3" borderId="0" xfId="0" applyFont="1" applyFill="1" applyBorder="1" applyAlignment="1">
      <alignment horizontal="right" vertical="center" wrapText="1"/>
    </xf>
    <xf numFmtId="9" fontId="12" fillId="3" borderId="6" xfId="4" applyFont="1" applyFill="1" applyBorder="1" applyAlignment="1">
      <alignment horizontal="right" vertical="center" wrapText="1"/>
    </xf>
    <xf numFmtId="0" fontId="11" fillId="3" borderId="2" xfId="0" applyFont="1" applyFill="1" applyBorder="1" applyAlignment="1">
      <alignment horizontal="right" vertical="center" wrapText="1"/>
    </xf>
    <xf numFmtId="0" fontId="12" fillId="3" borderId="2" xfId="0" applyFont="1" applyFill="1" applyBorder="1" applyAlignment="1">
      <alignment horizontal="right" vertical="center" wrapText="1"/>
    </xf>
    <xf numFmtId="9" fontId="12" fillId="3" borderId="8" xfId="4" applyFont="1" applyFill="1" applyBorder="1" applyAlignment="1">
      <alignment horizontal="right" vertical="center" wrapText="1"/>
    </xf>
    <xf numFmtId="9" fontId="12" fillId="3" borderId="2" xfId="4" applyFont="1" applyFill="1" applyBorder="1" applyAlignment="1">
      <alignment horizontal="right" vertical="center" wrapText="1"/>
    </xf>
    <xf numFmtId="0" fontId="12" fillId="2" borderId="2" xfId="0" applyFont="1" applyFill="1" applyBorder="1" applyAlignment="1">
      <alignment horizontal="right" vertical="center" wrapText="1"/>
    </xf>
    <xf numFmtId="9" fontId="12" fillId="2" borderId="8" xfId="4" applyFont="1" applyFill="1" applyBorder="1" applyAlignment="1">
      <alignment horizontal="right" vertical="center" wrapText="1"/>
    </xf>
    <xf numFmtId="0" fontId="12" fillId="3" borderId="1" xfId="0" applyFont="1" applyFill="1" applyBorder="1" applyAlignment="1">
      <alignment horizontal="right" vertical="center" wrapText="1"/>
    </xf>
    <xf numFmtId="9" fontId="12" fillId="3" borderId="4" xfId="4" applyFont="1" applyFill="1" applyBorder="1" applyAlignment="1">
      <alignment horizontal="right" vertical="center" wrapText="1"/>
    </xf>
    <xf numFmtId="9" fontId="12" fillId="2" borderId="8" xfId="4" applyNumberFormat="1" applyFont="1" applyFill="1" applyBorder="1" applyAlignment="1">
      <alignment horizontal="right" vertical="center" wrapText="1"/>
    </xf>
    <xf numFmtId="0" fontId="10" fillId="0" borderId="0" xfId="0" applyFont="1" applyBorder="1" applyAlignment="1">
      <alignment horizontal="left"/>
    </xf>
    <xf numFmtId="0" fontId="3" fillId="0" borderId="0" xfId="2" applyFill="1" applyBorder="1" applyAlignment="1">
      <alignment horizontal="center"/>
    </xf>
    <xf numFmtId="0" fontId="14" fillId="0" borderId="0" xfId="2" applyFont="1" applyFill="1" applyBorder="1" applyAlignment="1">
      <alignment horizontal="center"/>
    </xf>
    <xf numFmtId="0" fontId="3" fillId="0" borderId="0" xfId="2" applyFill="1" applyBorder="1"/>
    <xf numFmtId="0" fontId="15" fillId="0" borderId="0" xfId="2" applyFont="1" applyAlignment="1">
      <alignment vertical="center"/>
    </xf>
    <xf numFmtId="0" fontId="16" fillId="0" borderId="0" xfId="2" applyFont="1" applyFill="1" applyBorder="1"/>
    <xf numFmtId="0" fontId="5" fillId="3" borderId="0" xfId="2" applyFont="1" applyFill="1" applyBorder="1" applyAlignment="1">
      <alignment horizontal="left" vertical="center" wrapText="1"/>
    </xf>
    <xf numFmtId="0" fontId="14" fillId="0" borderId="0" xfId="2" applyFont="1" applyFill="1" applyBorder="1"/>
    <xf numFmtId="0" fontId="3" fillId="0" borderId="0" xfId="2" applyFill="1" applyAlignment="1">
      <alignment horizontal="center"/>
    </xf>
    <xf numFmtId="0" fontId="14" fillId="0" borderId="0" xfId="2" applyFont="1" applyFill="1" applyAlignment="1">
      <alignment horizontal="center"/>
    </xf>
    <xf numFmtId="0" fontId="3" fillId="0" borderId="0" xfId="2" applyFill="1"/>
    <xf numFmtId="0" fontId="19" fillId="2" borderId="0" xfId="0" applyFont="1" applyFill="1" applyAlignment="1">
      <alignment horizontal="center"/>
    </xf>
    <xf numFmtId="0" fontId="23" fillId="0" borderId="0" xfId="2" applyFont="1" applyAlignment="1">
      <alignment vertical="center"/>
    </xf>
    <xf numFmtId="0" fontId="3" fillId="0" borderId="0" xfId="2" applyFont="1"/>
    <xf numFmtId="0" fontId="3" fillId="0" borderId="0" xfId="2" applyFont="1" applyAlignment="1">
      <alignment horizontal="center"/>
    </xf>
    <xf numFmtId="0" fontId="23" fillId="0" borderId="0" xfId="2" applyFont="1"/>
    <xf numFmtId="0" fontId="26" fillId="0" borderId="0" xfId="2" applyFont="1" applyFill="1" applyBorder="1" applyAlignment="1">
      <alignment horizontal="center"/>
    </xf>
    <xf numFmtId="0" fontId="25" fillId="0" borderId="0" xfId="2" applyFont="1" applyFill="1" applyBorder="1"/>
    <xf numFmtId="0" fontId="27" fillId="0" borderId="0" xfId="0" applyFont="1" applyBorder="1"/>
    <xf numFmtId="0" fontId="28" fillId="0" borderId="0" xfId="0" applyFont="1" applyBorder="1"/>
    <xf numFmtId="0" fontId="28" fillId="0" borderId="0" xfId="0" applyFont="1" applyBorder="1" applyAlignment="1">
      <alignment horizontal="center"/>
    </xf>
    <xf numFmtId="0" fontId="27" fillId="0" borderId="0" xfId="0" applyFont="1" applyBorder="1" applyAlignment="1">
      <alignment horizontal="center"/>
    </xf>
    <xf numFmtId="0" fontId="27" fillId="0" borderId="0" xfId="0" applyFont="1"/>
    <xf numFmtId="0" fontId="28" fillId="0" borderId="0" xfId="0" applyFont="1" applyAlignment="1">
      <alignment horizontal="left"/>
    </xf>
    <xf numFmtId="0" fontId="28" fillId="0" borderId="0" xfId="0" applyFont="1"/>
    <xf numFmtId="0" fontId="28" fillId="0" borderId="0" xfId="0" applyFont="1" applyAlignment="1">
      <alignment horizontal="center"/>
    </xf>
    <xf numFmtId="0" fontId="28" fillId="0" borderId="0" xfId="0" applyFont="1" applyFill="1" applyAlignment="1">
      <alignment horizontal="center"/>
    </xf>
    <xf numFmtId="0" fontId="30" fillId="0" borderId="0" xfId="1" applyFont="1"/>
    <xf numFmtId="0" fontId="31" fillId="0" borderId="0" xfId="0" applyFont="1" applyAlignment="1">
      <alignment horizontal="left"/>
    </xf>
    <xf numFmtId="0" fontId="31" fillId="0" borderId="0" xfId="0" applyFont="1"/>
    <xf numFmtId="0" fontId="31" fillId="0" borderId="0" xfId="0" applyFont="1" applyAlignment="1">
      <alignment horizontal="center"/>
    </xf>
    <xf numFmtId="0" fontId="31" fillId="0" borderId="0" xfId="0" applyFont="1" applyFill="1" applyAlignment="1">
      <alignment horizontal="center"/>
    </xf>
    <xf numFmtId="0" fontId="28" fillId="0" borderId="0" xfId="0" applyFont="1" applyAlignment="1">
      <alignment vertical="center"/>
    </xf>
    <xf numFmtId="0" fontId="24" fillId="0" borderId="0" xfId="2" applyFont="1" applyAlignment="1">
      <alignment vertical="center"/>
    </xf>
    <xf numFmtId="0" fontId="26" fillId="0" borderId="0" xfId="2" applyFont="1" applyFill="1" applyBorder="1" applyAlignment="1">
      <alignment horizontal="left"/>
    </xf>
    <xf numFmtId="0" fontId="25" fillId="0" borderId="0" xfId="2" applyFont="1" applyAlignment="1">
      <alignment vertical="center"/>
    </xf>
    <xf numFmtId="0" fontId="2" fillId="0" borderId="0" xfId="0" applyFont="1" applyAlignment="1">
      <alignment horizontal="left"/>
    </xf>
    <xf numFmtId="0" fontId="21" fillId="0" borderId="0" xfId="0" applyFont="1" applyAlignment="1">
      <alignment horizontal="left"/>
    </xf>
    <xf numFmtId="0" fontId="11" fillId="3" borderId="1" xfId="0" applyFont="1" applyFill="1" applyBorder="1" applyAlignment="1">
      <alignment horizontal="left" vertical="center" wrapText="1"/>
    </xf>
    <xf numFmtId="0" fontId="12" fillId="3" borderId="0"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19" fillId="0" borderId="0" xfId="0" applyFont="1" applyAlignment="1">
      <alignment horizontal="left"/>
    </xf>
    <xf numFmtId="0" fontId="19" fillId="0" borderId="0" xfId="0" applyFont="1"/>
    <xf numFmtId="0" fontId="19" fillId="0" borderId="0" xfId="0" applyFont="1" applyFill="1"/>
    <xf numFmtId="0" fontId="12" fillId="3" borderId="11" xfId="0" applyFont="1" applyFill="1" applyBorder="1" applyAlignment="1">
      <alignment horizontal="left" vertical="center" wrapText="1"/>
    </xf>
    <xf numFmtId="0" fontId="12" fillId="3" borderId="11" xfId="0" applyFont="1" applyFill="1" applyBorder="1" applyAlignment="1">
      <alignment horizontal="right" vertical="center" wrapText="1"/>
    </xf>
    <xf numFmtId="0" fontId="22" fillId="0" borderId="0" xfId="0" applyFont="1" applyAlignment="1">
      <alignment horizontal="left"/>
    </xf>
    <xf numFmtId="0" fontId="11" fillId="3" borderId="2" xfId="0" applyFont="1" applyFill="1" applyBorder="1" applyAlignment="1">
      <alignment horizontal="left" vertical="center" wrapText="1"/>
    </xf>
    <xf numFmtId="0" fontId="12" fillId="3" borderId="10" xfId="0" applyFont="1" applyFill="1" applyBorder="1" applyAlignment="1">
      <alignment horizontal="left" vertical="center" wrapText="1"/>
    </xf>
    <xf numFmtId="0" fontId="12" fillId="3" borderId="12"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32" fillId="0" borderId="0" xfId="1" applyFont="1" applyAlignment="1">
      <alignment horizontal="left"/>
    </xf>
    <xf numFmtId="0" fontId="33" fillId="0" borderId="0" xfId="0" applyFont="1" applyAlignment="1">
      <alignment horizontal="left"/>
    </xf>
    <xf numFmtId="0" fontId="34" fillId="3" borderId="1" xfId="0" applyFont="1" applyFill="1" applyBorder="1" applyAlignment="1">
      <alignment horizontal="left" vertical="center"/>
    </xf>
    <xf numFmtId="0" fontId="11" fillId="3" borderId="10" xfId="0" applyFont="1" applyFill="1" applyBorder="1" applyAlignment="1">
      <alignment horizontal="left" vertical="center" wrapText="1"/>
    </xf>
    <xf numFmtId="0" fontId="11" fillId="3" borderId="12" xfId="0" applyFont="1" applyFill="1" applyBorder="1" applyAlignment="1">
      <alignment horizontal="left" vertical="center" wrapText="1"/>
    </xf>
    <xf numFmtId="0" fontId="11" fillId="3" borderId="13" xfId="0" applyFont="1" applyFill="1" applyBorder="1" applyAlignment="1">
      <alignment horizontal="left" vertical="center" wrapText="1"/>
    </xf>
    <xf numFmtId="0" fontId="12" fillId="3" borderId="13" xfId="0" applyFont="1" applyFill="1" applyBorder="1" applyAlignment="1">
      <alignment horizontal="left" vertical="center" wrapText="1"/>
    </xf>
    <xf numFmtId="0" fontId="11" fillId="3" borderId="2"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2" fillId="3" borderId="0" xfId="0" applyFont="1" applyFill="1" applyBorder="1" applyAlignment="1">
      <alignment horizontal="center" vertical="center" wrapText="1"/>
    </xf>
    <xf numFmtId="1" fontId="12" fillId="3" borderId="0" xfId="0" applyNumberFormat="1" applyFont="1" applyFill="1" applyBorder="1" applyAlignment="1">
      <alignment horizontal="center" vertical="center" wrapText="1"/>
    </xf>
    <xf numFmtId="166" fontId="12" fillId="3" borderId="10" xfId="4" applyNumberFormat="1" applyFont="1" applyFill="1" applyBorder="1" applyAlignment="1">
      <alignment horizontal="center" vertical="center" wrapText="1"/>
    </xf>
    <xf numFmtId="166" fontId="12" fillId="3" borderId="2" xfId="4" applyNumberFormat="1" applyFont="1" applyFill="1" applyBorder="1" applyAlignment="1">
      <alignment horizontal="center" vertical="center" wrapText="1"/>
    </xf>
    <xf numFmtId="166" fontId="12" fillId="3" borderId="12" xfId="4" applyNumberFormat="1" applyFont="1" applyFill="1" applyBorder="1" applyAlignment="1">
      <alignment horizontal="center" vertical="center" wrapText="1"/>
    </xf>
    <xf numFmtId="0" fontId="26" fillId="0" borderId="0" xfId="5" applyNumberFormat="1" applyFont="1" applyFill="1" applyBorder="1" applyAlignment="1"/>
    <xf numFmtId="0" fontId="37" fillId="0" borderId="0" xfId="5" applyFont="1" applyFill="1" applyBorder="1"/>
    <xf numFmtId="0" fontId="37" fillId="0" borderId="0" xfId="5" applyFont="1" applyFill="1" applyBorder="1" applyAlignment="1">
      <alignment horizontal="center"/>
    </xf>
    <xf numFmtId="0" fontId="38" fillId="0" borderId="0" xfId="5" applyFont="1"/>
    <xf numFmtId="2" fontId="37" fillId="0" borderId="0" xfId="5" applyNumberFormat="1" applyFont="1" applyFill="1" applyBorder="1" applyAlignment="1">
      <alignment horizontal="center" vertical="center"/>
    </xf>
    <xf numFmtId="0" fontId="39" fillId="0" borderId="0" xfId="5" applyFont="1" applyFill="1" applyBorder="1" applyAlignment="1">
      <alignment horizontal="left"/>
    </xf>
    <xf numFmtId="0" fontId="40" fillId="0" borderId="0" xfId="5" applyFont="1" applyFill="1" applyBorder="1" applyAlignment="1">
      <alignment horizontal="center"/>
    </xf>
    <xf numFmtId="0" fontId="41" fillId="0" borderId="0" xfId="5" applyNumberFormat="1" applyFont="1" applyFill="1" applyBorder="1" applyAlignment="1"/>
    <xf numFmtId="0" fontId="40" fillId="0" borderId="0" xfId="5" applyNumberFormat="1" applyFont="1" applyFill="1" applyBorder="1" applyAlignment="1">
      <alignment horizontal="center"/>
    </xf>
    <xf numFmtId="2" fontId="40" fillId="0" borderId="0" xfId="5" applyNumberFormat="1" applyFont="1" applyFill="1" applyBorder="1" applyAlignment="1">
      <alignment horizontal="center" vertical="center"/>
    </xf>
    <xf numFmtId="2" fontId="40" fillId="0" borderId="0" xfId="5" applyNumberFormat="1" applyFont="1" applyFill="1" applyBorder="1" applyAlignment="1">
      <alignment horizontal="center"/>
    </xf>
    <xf numFmtId="0" fontId="40" fillId="0" borderId="10" xfId="5" applyFont="1" applyFill="1" applyBorder="1" applyAlignment="1">
      <alignment horizontal="center"/>
    </xf>
    <xf numFmtId="0" fontId="41" fillId="0" borderId="10" xfId="5" applyNumberFormat="1" applyFont="1" applyFill="1" applyBorder="1" applyAlignment="1"/>
    <xf numFmtId="167" fontId="41" fillId="0" borderId="10" xfId="5" applyNumberFormat="1" applyFont="1" applyFill="1" applyBorder="1" applyAlignment="1">
      <alignment horizontal="center"/>
    </xf>
    <xf numFmtId="164" fontId="41" fillId="0" borderId="10" xfId="5" applyNumberFormat="1" applyFont="1" applyFill="1" applyBorder="1" applyAlignment="1">
      <alignment horizontal="center" vertical="center"/>
    </xf>
    <xf numFmtId="0" fontId="41" fillId="4" borderId="10" xfId="5" applyNumberFormat="1" applyFont="1" applyFill="1" applyBorder="1" applyAlignment="1"/>
    <xf numFmtId="164" fontId="41" fillId="4" borderId="10" xfId="5" applyNumberFormat="1" applyFont="1" applyFill="1" applyBorder="1" applyAlignment="1">
      <alignment horizontal="center"/>
    </xf>
    <xf numFmtId="167" fontId="41" fillId="0" borderId="0" xfId="5" applyNumberFormat="1" applyFont="1" applyFill="1" applyBorder="1" applyAlignment="1">
      <alignment horizontal="center"/>
    </xf>
    <xf numFmtId="164" fontId="41" fillId="0" borderId="0" xfId="5" applyNumberFormat="1" applyFont="1" applyFill="1" applyBorder="1" applyAlignment="1">
      <alignment horizontal="center" vertical="center"/>
    </xf>
    <xf numFmtId="164" fontId="41" fillId="0" borderId="0" xfId="5" applyNumberFormat="1" applyFont="1" applyFill="1" applyBorder="1" applyAlignment="1">
      <alignment horizontal="center"/>
    </xf>
    <xf numFmtId="0" fontId="41" fillId="2" borderId="0" xfId="5" applyNumberFormat="1" applyFont="1" applyFill="1" applyBorder="1" applyAlignment="1"/>
    <xf numFmtId="167" fontId="41" fillId="2" borderId="0" xfId="5" applyNumberFormat="1" applyFont="1" applyFill="1" applyBorder="1" applyAlignment="1">
      <alignment horizontal="center"/>
    </xf>
    <xf numFmtId="0" fontId="41" fillId="4" borderId="0" xfId="5" applyNumberFormat="1" applyFont="1" applyFill="1" applyBorder="1" applyAlignment="1"/>
    <xf numFmtId="167" fontId="41" fillId="4" borderId="0" xfId="5" applyNumberFormat="1" applyFont="1" applyFill="1" applyBorder="1" applyAlignment="1">
      <alignment horizontal="center"/>
    </xf>
    <xf numFmtId="164" fontId="41" fillId="2" borderId="0" xfId="5" applyNumberFormat="1" applyFont="1" applyFill="1" applyBorder="1" applyAlignment="1">
      <alignment horizontal="center"/>
    </xf>
    <xf numFmtId="0" fontId="40" fillId="0" borderId="9" xfId="5" applyFont="1" applyFill="1" applyBorder="1" applyAlignment="1">
      <alignment horizontal="center"/>
    </xf>
    <xf numFmtId="0" fontId="41" fillId="0" borderId="9" xfId="5" applyNumberFormat="1" applyFont="1" applyFill="1" applyBorder="1" applyAlignment="1"/>
    <xf numFmtId="167" fontId="41" fillId="0" borderId="9" xfId="5" applyNumberFormat="1" applyFont="1" applyFill="1" applyBorder="1" applyAlignment="1">
      <alignment horizontal="center"/>
    </xf>
    <xf numFmtId="0" fontId="41" fillId="2" borderId="9" xfId="5" applyNumberFormat="1" applyFont="1" applyFill="1" applyBorder="1" applyAlignment="1"/>
    <xf numFmtId="167" fontId="41" fillId="2" borderId="9" xfId="5" applyNumberFormat="1" applyFont="1" applyFill="1" applyBorder="1" applyAlignment="1">
      <alignment horizontal="center"/>
    </xf>
    <xf numFmtId="164" fontId="41" fillId="0" borderId="9" xfId="5" applyNumberFormat="1" applyFont="1" applyFill="1" applyBorder="1" applyAlignment="1">
      <alignment horizontal="center" vertical="center"/>
    </xf>
    <xf numFmtId="164" fontId="41" fillId="0" borderId="9" xfId="5" applyNumberFormat="1" applyFont="1" applyFill="1" applyBorder="1" applyAlignment="1">
      <alignment horizontal="center"/>
    </xf>
    <xf numFmtId="0" fontId="41" fillId="4" borderId="9" xfId="5" applyNumberFormat="1" applyFont="1" applyFill="1" applyBorder="1" applyAlignment="1"/>
    <xf numFmtId="167" fontId="41" fillId="4" borderId="9" xfId="5" applyNumberFormat="1" applyFont="1" applyFill="1" applyBorder="1" applyAlignment="1">
      <alignment horizontal="center"/>
    </xf>
    <xf numFmtId="164" fontId="41" fillId="0" borderId="10" xfId="5" applyNumberFormat="1" applyFont="1" applyFill="1" applyBorder="1" applyAlignment="1">
      <alignment horizontal="center"/>
    </xf>
    <xf numFmtId="0" fontId="40" fillId="0" borderId="0" xfId="5" applyNumberFormat="1" applyFont="1" applyFill="1" applyBorder="1" applyAlignment="1"/>
    <xf numFmtId="167" fontId="40" fillId="0" borderId="0" xfId="5" applyNumberFormat="1" applyFont="1" applyFill="1" applyBorder="1" applyAlignment="1">
      <alignment horizontal="center"/>
    </xf>
    <xf numFmtId="164" fontId="41" fillId="4" borderId="0" xfId="5" applyNumberFormat="1" applyFont="1" applyFill="1" applyBorder="1" applyAlignment="1">
      <alignment horizontal="center" vertical="center"/>
    </xf>
    <xf numFmtId="164" fontId="41" fillId="4" borderId="0" xfId="5" applyNumberFormat="1" applyFont="1" applyFill="1" applyBorder="1" applyAlignment="1">
      <alignment horizontal="center"/>
    </xf>
    <xf numFmtId="164" fontId="40" fillId="0" borderId="0" xfId="5" applyNumberFormat="1" applyFont="1" applyFill="1" applyBorder="1" applyAlignment="1">
      <alignment horizontal="center" vertical="center"/>
    </xf>
    <xf numFmtId="167" fontId="41" fillId="4" borderId="10" xfId="5" applyNumberFormat="1" applyFont="1" applyFill="1" applyBorder="1" applyAlignment="1">
      <alignment horizontal="center"/>
    </xf>
    <xf numFmtId="0" fontId="40" fillId="0" borderId="10" xfId="5" applyNumberFormat="1" applyFont="1" applyFill="1" applyBorder="1" applyAlignment="1"/>
    <xf numFmtId="164" fontId="40" fillId="0" borderId="10" xfId="5" applyNumberFormat="1" applyFont="1" applyFill="1" applyBorder="1" applyAlignment="1">
      <alignment horizontal="center"/>
    </xf>
    <xf numFmtId="167" fontId="40" fillId="0" borderId="10" xfId="5" applyNumberFormat="1" applyFont="1" applyFill="1" applyBorder="1" applyAlignment="1">
      <alignment horizontal="center"/>
    </xf>
    <xf numFmtId="2" fontId="41" fillId="0" borderId="0" xfId="5" applyNumberFormat="1" applyFont="1" applyFill="1" applyBorder="1" applyAlignment="1">
      <alignment horizontal="center" vertical="center"/>
    </xf>
    <xf numFmtId="0" fontId="40" fillId="0" borderId="9" xfId="5" applyNumberFormat="1" applyFont="1" applyFill="1" applyBorder="1" applyAlignment="1"/>
    <xf numFmtId="167" fontId="40" fillId="0" borderId="9" xfId="5" applyNumberFormat="1" applyFont="1" applyFill="1" applyBorder="1" applyAlignment="1">
      <alignment horizontal="center"/>
    </xf>
    <xf numFmtId="2" fontId="41" fillId="0" borderId="9" xfId="5" applyNumberFormat="1" applyFont="1" applyFill="1" applyBorder="1" applyAlignment="1">
      <alignment horizontal="center" vertical="center"/>
    </xf>
    <xf numFmtId="2" fontId="41" fillId="0" borderId="10" xfId="5" applyNumberFormat="1" applyFont="1" applyFill="1" applyBorder="1" applyAlignment="1">
      <alignment horizontal="center" vertical="center"/>
    </xf>
    <xf numFmtId="2" fontId="41" fillId="2" borderId="0" xfId="5" applyNumberFormat="1" applyFont="1" applyFill="1" applyBorder="1" applyAlignment="1">
      <alignment horizontal="center" vertical="center"/>
    </xf>
    <xf numFmtId="2" fontId="41" fillId="0" borderId="0" xfId="5" applyNumberFormat="1" applyFont="1" applyFill="1" applyBorder="1" applyAlignment="1">
      <alignment horizontal="center"/>
    </xf>
    <xf numFmtId="2" fontId="41" fillId="0" borderId="9" xfId="5" applyNumberFormat="1" applyFont="1" applyFill="1" applyBorder="1" applyAlignment="1">
      <alignment horizontal="center"/>
    </xf>
    <xf numFmtId="2" fontId="41" fillId="0" borderId="10" xfId="5" applyNumberFormat="1" applyFont="1" applyFill="1" applyBorder="1" applyAlignment="1">
      <alignment horizontal="center"/>
    </xf>
    <xf numFmtId="0" fontId="41" fillId="0" borderId="10" xfId="5" applyNumberFormat="1" applyFont="1" applyFill="1" applyBorder="1" applyAlignment="1">
      <alignment horizontal="center"/>
    </xf>
    <xf numFmtId="0" fontId="41" fillId="0" borderId="0" xfId="5" applyNumberFormat="1" applyFont="1" applyFill="1" applyBorder="1" applyAlignment="1">
      <alignment horizontal="center"/>
    </xf>
    <xf numFmtId="0" fontId="41" fillId="0" borderId="9" xfId="5" applyNumberFormat="1" applyFont="1" applyFill="1" applyBorder="1" applyAlignment="1">
      <alignment horizontal="center"/>
    </xf>
    <xf numFmtId="2" fontId="41" fillId="4" borderId="10" xfId="5" applyNumberFormat="1" applyFont="1" applyFill="1" applyBorder="1" applyAlignment="1">
      <alignment horizontal="center" vertical="center"/>
    </xf>
    <xf numFmtId="2" fontId="41" fillId="4" borderId="0" xfId="5" applyNumberFormat="1" applyFont="1" applyFill="1" applyBorder="1" applyAlignment="1">
      <alignment horizontal="center"/>
    </xf>
    <xf numFmtId="0" fontId="41" fillId="4" borderId="0" xfId="5" applyNumberFormat="1" applyFont="1" applyFill="1" applyBorder="1" applyAlignment="1">
      <alignment horizontal="center"/>
    </xf>
    <xf numFmtId="2" fontId="41" fillId="4" borderId="9" xfId="5" applyNumberFormat="1" applyFont="1" applyFill="1" applyBorder="1" applyAlignment="1">
      <alignment horizontal="center" vertical="center"/>
    </xf>
    <xf numFmtId="0" fontId="41" fillId="4" borderId="9" xfId="5" applyNumberFormat="1" applyFont="1" applyFill="1" applyBorder="1" applyAlignment="1">
      <alignment horizontal="center"/>
    </xf>
    <xf numFmtId="0" fontId="39" fillId="0" borderId="0" xfId="5" applyFont="1" applyFill="1" applyBorder="1" applyAlignment="1">
      <alignment horizontal="center"/>
    </xf>
    <xf numFmtId="0" fontId="42" fillId="0" borderId="0" xfId="5" applyFont="1" applyFill="1" applyBorder="1" applyAlignment="1">
      <alignment horizontal="left"/>
    </xf>
    <xf numFmtId="0" fontId="37" fillId="0" borderId="0" xfId="6" applyFont="1"/>
    <xf numFmtId="0" fontId="43" fillId="0" borderId="0" xfId="6" applyFont="1"/>
    <xf numFmtId="0" fontId="37" fillId="0" borderId="0" xfId="6" applyFont="1" applyAlignment="1">
      <alignment horizontal="center"/>
    </xf>
    <xf numFmtId="0" fontId="44" fillId="0" borderId="0" xfId="6" applyFont="1"/>
    <xf numFmtId="0" fontId="37" fillId="0" borderId="0" xfId="6" applyFont="1" applyAlignment="1">
      <alignment horizontal="left"/>
    </xf>
    <xf numFmtId="0" fontId="37" fillId="0" borderId="0" xfId="6" applyFont="1" applyAlignment="1">
      <alignment horizontal="left" vertical="top"/>
    </xf>
    <xf numFmtId="0" fontId="41" fillId="0" borderId="0" xfId="6" applyFont="1" applyAlignment="1">
      <alignment horizontal="center"/>
    </xf>
    <xf numFmtId="0" fontId="41" fillId="0" borderId="0" xfId="6" applyNumberFormat="1" applyFont="1" applyFill="1" applyBorder="1" applyAlignment="1"/>
    <xf numFmtId="0" fontId="40" fillId="0" borderId="0" xfId="6" applyNumberFormat="1" applyFont="1" applyFill="1" applyBorder="1" applyAlignment="1">
      <alignment horizontal="center"/>
    </xf>
    <xf numFmtId="0" fontId="45" fillId="0" borderId="0" xfId="6" applyNumberFormat="1" applyFont="1" applyFill="1" applyBorder="1" applyAlignment="1">
      <alignment horizontal="center"/>
    </xf>
    <xf numFmtId="0" fontId="41" fillId="0" borderId="0" xfId="6" applyFont="1"/>
    <xf numFmtId="0" fontId="40" fillId="0" borderId="0" xfId="6" applyFont="1" applyAlignment="1">
      <alignment horizontal="center"/>
    </xf>
    <xf numFmtId="0" fontId="40" fillId="0" borderId="0" xfId="6" applyFont="1"/>
    <xf numFmtId="0" fontId="40" fillId="0" borderId="0" xfId="6" applyNumberFormat="1" applyFont="1" applyFill="1" applyBorder="1" applyAlignment="1"/>
    <xf numFmtId="0" fontId="40" fillId="0" borderId="0" xfId="6" applyFont="1" applyFill="1"/>
    <xf numFmtId="0" fontId="40" fillId="0" borderId="0" xfId="6" applyFont="1" applyFill="1" applyAlignment="1">
      <alignment horizontal="center"/>
    </xf>
    <xf numFmtId="0" fontId="40" fillId="0" borderId="0" xfId="6" applyFont="1" applyFill="1" applyBorder="1"/>
    <xf numFmtId="0" fontId="45" fillId="0" borderId="0" xfId="6" applyFont="1" applyAlignment="1">
      <alignment horizontal="center"/>
    </xf>
    <xf numFmtId="0" fontId="46" fillId="0" borderId="0" xfId="6" applyFont="1"/>
    <xf numFmtId="0" fontId="41" fillId="0" borderId="10" xfId="6" applyFont="1" applyBorder="1" applyAlignment="1">
      <alignment horizontal="center"/>
    </xf>
    <xf numFmtId="0" fontId="41" fillId="0" borderId="10" xfId="6" applyNumberFormat="1" applyFont="1" applyFill="1" applyBorder="1" applyAlignment="1"/>
    <xf numFmtId="4" fontId="41" fillId="0" borderId="10" xfId="6" applyNumberFormat="1" applyFont="1" applyFill="1" applyBorder="1" applyAlignment="1">
      <alignment horizontal="center"/>
    </xf>
    <xf numFmtId="4" fontId="46" fillId="0" borderId="10" xfId="6" applyNumberFormat="1" applyFont="1" applyFill="1" applyBorder="1" applyAlignment="1">
      <alignment horizontal="center"/>
    </xf>
    <xf numFmtId="0" fontId="41" fillId="0" borderId="10" xfId="6" applyFont="1" applyBorder="1"/>
    <xf numFmtId="2" fontId="41" fillId="0" borderId="10" xfId="6" applyNumberFormat="1" applyFont="1" applyBorder="1" applyAlignment="1">
      <alignment horizontal="center"/>
    </xf>
    <xf numFmtId="0" fontId="41" fillId="2" borderId="10" xfId="6" applyFont="1" applyFill="1" applyBorder="1"/>
    <xf numFmtId="2" fontId="41" fillId="2" borderId="10" xfId="6" applyNumberFormat="1" applyFont="1" applyFill="1" applyBorder="1" applyAlignment="1">
      <alignment horizontal="center"/>
    </xf>
    <xf numFmtId="2" fontId="46" fillId="0" borderId="10" xfId="6" applyNumberFormat="1" applyFont="1" applyBorder="1" applyAlignment="1">
      <alignment horizontal="center"/>
    </xf>
    <xf numFmtId="0" fontId="41" fillId="0" borderId="0" xfId="6" applyFont="1" applyBorder="1" applyAlignment="1">
      <alignment horizontal="center"/>
    </xf>
    <xf numFmtId="4" fontId="41" fillId="0" borderId="0" xfId="6" applyNumberFormat="1" applyFont="1" applyFill="1" applyBorder="1" applyAlignment="1">
      <alignment horizontal="center"/>
    </xf>
    <xf numFmtId="4" fontId="46" fillId="0" borderId="0" xfId="6" applyNumberFormat="1" applyFont="1" applyFill="1" applyBorder="1" applyAlignment="1">
      <alignment horizontal="center"/>
    </xf>
    <xf numFmtId="0" fontId="41" fillId="0" borderId="0" xfId="6" applyFont="1" applyBorder="1"/>
    <xf numFmtId="2" fontId="41" fillId="0" borderId="0" xfId="6" applyNumberFormat="1" applyFont="1" applyBorder="1" applyAlignment="1">
      <alignment horizontal="center"/>
    </xf>
    <xf numFmtId="0" fontId="41" fillId="0" borderId="0" xfId="6" applyFont="1" applyFill="1" applyBorder="1"/>
    <xf numFmtId="2" fontId="41" fillId="0" borderId="0" xfId="6" applyNumberFormat="1" applyFont="1" applyFill="1" applyBorder="1" applyAlignment="1">
      <alignment horizontal="center"/>
    </xf>
    <xf numFmtId="2" fontId="46" fillId="0" borderId="0" xfId="6" applyNumberFormat="1" applyFont="1" applyBorder="1" applyAlignment="1">
      <alignment horizontal="center"/>
    </xf>
    <xf numFmtId="0" fontId="41" fillId="2" borderId="0" xfId="6" applyNumberFormat="1" applyFont="1" applyFill="1" applyBorder="1" applyAlignment="1"/>
    <xf numFmtId="4" fontId="41" fillId="2" borderId="0" xfId="6" applyNumberFormat="1" applyFont="1" applyFill="1" applyBorder="1" applyAlignment="1">
      <alignment horizontal="center"/>
    </xf>
    <xf numFmtId="0" fontId="41" fillId="0" borderId="9" xfId="6" applyFont="1" applyBorder="1" applyAlignment="1">
      <alignment horizontal="center"/>
    </xf>
    <xf numFmtId="0" fontId="41" fillId="0" borderId="9" xfId="6" applyNumberFormat="1" applyFont="1" applyFill="1" applyBorder="1" applyAlignment="1"/>
    <xf numFmtId="4" fontId="41" fillId="0" borderId="9" xfId="6" applyNumberFormat="1" applyFont="1" applyFill="1" applyBorder="1" applyAlignment="1">
      <alignment horizontal="center"/>
    </xf>
    <xf numFmtId="4" fontId="46" fillId="0" borderId="9" xfId="6" applyNumberFormat="1" applyFont="1" applyFill="1" applyBorder="1" applyAlignment="1">
      <alignment horizontal="center"/>
    </xf>
    <xf numFmtId="0" fontId="41" fillId="0" borderId="9" xfId="6" applyFont="1" applyBorder="1"/>
    <xf numFmtId="2" fontId="41" fillId="0" borderId="9" xfId="6" applyNumberFormat="1" applyFont="1" applyBorder="1" applyAlignment="1">
      <alignment horizontal="center"/>
    </xf>
    <xf numFmtId="0" fontId="41" fillId="0" borderId="9" xfId="6" applyFont="1" applyFill="1" applyBorder="1"/>
    <xf numFmtId="2" fontId="41" fillId="0" borderId="9" xfId="6" applyNumberFormat="1" applyFont="1" applyFill="1" applyBorder="1" applyAlignment="1">
      <alignment horizontal="center"/>
    </xf>
    <xf numFmtId="2" fontId="46" fillId="0" borderId="9" xfId="6" applyNumberFormat="1" applyFont="1" applyBorder="1" applyAlignment="1">
      <alignment horizontal="center"/>
    </xf>
    <xf numFmtId="2" fontId="41" fillId="0" borderId="0" xfId="6" applyNumberFormat="1" applyFont="1" applyAlignment="1">
      <alignment horizontal="center"/>
    </xf>
    <xf numFmtId="0" fontId="41" fillId="2" borderId="0" xfId="6" applyFont="1" applyFill="1"/>
    <xf numFmtId="2" fontId="41" fillId="2" borderId="0" xfId="6" applyNumberFormat="1" applyFont="1" applyFill="1" applyAlignment="1">
      <alignment horizontal="center"/>
    </xf>
    <xf numFmtId="0" fontId="41" fillId="0" borderId="0" xfId="6" applyFont="1" applyFill="1"/>
    <xf numFmtId="2" fontId="41" fillId="0" borderId="0" xfId="6" applyNumberFormat="1" applyFont="1" applyFill="1" applyAlignment="1">
      <alignment horizontal="center"/>
    </xf>
    <xf numFmtId="2" fontId="46" fillId="0" borderId="0" xfId="6" applyNumberFormat="1" applyFont="1" applyAlignment="1">
      <alignment horizontal="center"/>
    </xf>
    <xf numFmtId="0" fontId="41" fillId="4" borderId="0" xfId="6" applyNumberFormat="1" applyFont="1" applyFill="1" applyBorder="1" applyAlignment="1"/>
    <xf numFmtId="4" fontId="41" fillId="4" borderId="0" xfId="6" applyNumberFormat="1" applyFont="1" applyFill="1" applyBorder="1" applyAlignment="1">
      <alignment horizontal="center"/>
    </xf>
    <xf numFmtId="0" fontId="41" fillId="4" borderId="0" xfId="6" applyFont="1" applyFill="1"/>
    <xf numFmtId="2" fontId="41" fillId="4" borderId="0" xfId="6" applyNumberFormat="1" applyFont="1" applyFill="1" applyAlignment="1">
      <alignment horizontal="center"/>
    </xf>
    <xf numFmtId="4" fontId="46" fillId="2" borderId="0" xfId="6" applyNumberFormat="1" applyFont="1" applyFill="1" applyBorder="1" applyAlignment="1">
      <alignment horizontal="center"/>
    </xf>
    <xf numFmtId="2" fontId="45" fillId="0" borderId="0" xfId="6" applyNumberFormat="1" applyFont="1" applyAlignment="1">
      <alignment horizontal="center"/>
    </xf>
    <xf numFmtId="0" fontId="45" fillId="0" borderId="0" xfId="6" applyFont="1"/>
    <xf numFmtId="0" fontId="40" fillId="0" borderId="10" xfId="6" applyFont="1" applyBorder="1"/>
    <xf numFmtId="2" fontId="40" fillId="0" borderId="10" xfId="6" applyNumberFormat="1" applyFont="1" applyBorder="1" applyAlignment="1">
      <alignment horizontal="center"/>
    </xf>
    <xf numFmtId="0" fontId="41" fillId="0" borderId="10" xfId="6" applyFont="1" applyFill="1" applyBorder="1"/>
    <xf numFmtId="2" fontId="41" fillId="0" borderId="10" xfId="6" applyNumberFormat="1" applyFont="1" applyFill="1" applyBorder="1" applyAlignment="1">
      <alignment horizontal="center"/>
    </xf>
    <xf numFmtId="0" fontId="41" fillId="4" borderId="10" xfId="6" applyNumberFormat="1" applyFont="1" applyFill="1" applyBorder="1" applyAlignment="1"/>
    <xf numFmtId="4" fontId="41" fillId="4" borderId="10" xfId="6" applyNumberFormat="1" applyFont="1" applyFill="1" applyBorder="1" applyAlignment="1">
      <alignment horizontal="center"/>
    </xf>
    <xf numFmtId="4" fontId="46" fillId="4" borderId="0" xfId="6" applyNumberFormat="1" applyFont="1" applyFill="1" applyBorder="1" applyAlignment="1">
      <alignment horizontal="center"/>
    </xf>
    <xf numFmtId="0" fontId="40" fillId="0" borderId="0" xfId="6" applyFont="1" applyBorder="1"/>
    <xf numFmtId="2" fontId="40" fillId="0" borderId="0" xfId="6" applyNumberFormat="1" applyFont="1" applyBorder="1" applyAlignment="1">
      <alignment horizontal="center"/>
    </xf>
    <xf numFmtId="4" fontId="40" fillId="0" borderId="0" xfId="6" applyNumberFormat="1" applyFont="1" applyFill="1" applyBorder="1" applyAlignment="1">
      <alignment horizontal="center"/>
    </xf>
    <xf numFmtId="0" fontId="41" fillId="4" borderId="0" xfId="6" applyFont="1" applyFill="1" applyBorder="1"/>
    <xf numFmtId="2" fontId="41" fillId="4" borderId="0" xfId="6" applyNumberFormat="1" applyFont="1" applyFill="1" applyBorder="1" applyAlignment="1">
      <alignment horizontal="center"/>
    </xf>
    <xf numFmtId="0" fontId="41" fillId="4" borderId="9" xfId="6" applyNumberFormat="1" applyFont="1" applyFill="1" applyBorder="1" applyAlignment="1"/>
    <xf numFmtId="4" fontId="41" fillId="4" borderId="9" xfId="6" applyNumberFormat="1" applyFont="1" applyFill="1" applyBorder="1" applyAlignment="1">
      <alignment horizontal="center"/>
    </xf>
    <xf numFmtId="0" fontId="40" fillId="0" borderId="9" xfId="6" applyNumberFormat="1" applyFont="1" applyFill="1" applyBorder="1" applyAlignment="1"/>
    <xf numFmtId="4" fontId="45" fillId="0" borderId="9" xfId="6" applyNumberFormat="1" applyFont="1" applyFill="1" applyBorder="1" applyAlignment="1">
      <alignment horizontal="center"/>
    </xf>
    <xf numFmtId="0" fontId="40" fillId="0" borderId="9" xfId="6" applyFont="1" applyBorder="1"/>
    <xf numFmtId="2" fontId="40" fillId="0" borderId="9" xfId="6" applyNumberFormat="1" applyFont="1" applyBorder="1" applyAlignment="1">
      <alignment horizontal="center"/>
    </xf>
    <xf numFmtId="0" fontId="40" fillId="0" borderId="10" xfId="6" applyNumberFormat="1" applyFont="1" applyFill="1" applyBorder="1" applyAlignment="1"/>
    <xf numFmtId="4" fontId="40" fillId="0" borderId="10" xfId="6" applyNumberFormat="1" applyFont="1" applyFill="1" applyBorder="1" applyAlignment="1">
      <alignment horizontal="center"/>
    </xf>
    <xf numFmtId="0" fontId="40" fillId="0" borderId="0" xfId="6" applyFont="1" applyBorder="1" applyAlignment="1">
      <alignment horizontal="center"/>
    </xf>
    <xf numFmtId="2" fontId="46" fillId="4" borderId="0" xfId="6" applyNumberFormat="1" applyFont="1" applyFill="1" applyAlignment="1">
      <alignment horizontal="center"/>
    </xf>
    <xf numFmtId="0" fontId="41" fillId="4" borderId="0" xfId="6" applyFont="1" applyFill="1" applyBorder="1" applyAlignment="1">
      <alignment horizontal="center"/>
    </xf>
    <xf numFmtId="0" fontId="41" fillId="2" borderId="0" xfId="6" applyFont="1" applyFill="1" applyAlignment="1">
      <alignment horizontal="center"/>
    </xf>
    <xf numFmtId="168" fontId="41" fillId="0" borderId="0" xfId="6" applyNumberFormat="1" applyFont="1" applyFill="1" applyBorder="1" applyAlignment="1">
      <alignment horizontal="center"/>
    </xf>
    <xf numFmtId="2" fontId="46" fillId="2" borderId="10" xfId="6" applyNumberFormat="1" applyFont="1" applyFill="1" applyBorder="1" applyAlignment="1">
      <alignment horizontal="center"/>
    </xf>
    <xf numFmtId="168" fontId="41" fillId="0" borderId="10" xfId="6" applyNumberFormat="1" applyFont="1" applyFill="1" applyBorder="1" applyAlignment="1">
      <alignment horizontal="center"/>
    </xf>
    <xf numFmtId="168" fontId="41" fillId="0" borderId="9" xfId="6" applyNumberFormat="1" applyFont="1" applyFill="1" applyBorder="1" applyAlignment="1">
      <alignment horizontal="center"/>
    </xf>
    <xf numFmtId="0" fontId="41" fillId="4" borderId="10" xfId="6" applyFont="1" applyFill="1" applyBorder="1"/>
    <xf numFmtId="2" fontId="46" fillId="4" borderId="10" xfId="6" applyNumberFormat="1" applyFont="1" applyFill="1" applyBorder="1" applyAlignment="1">
      <alignment horizontal="center"/>
    </xf>
    <xf numFmtId="0" fontId="41" fillId="0" borderId="0" xfId="6" applyNumberFormat="1" applyFont="1" applyFill="1" applyBorder="1" applyAlignment="1">
      <alignment horizontal="center"/>
    </xf>
    <xf numFmtId="0" fontId="41" fillId="4" borderId="9" xfId="6" applyFont="1" applyFill="1" applyBorder="1"/>
    <xf numFmtId="0" fontId="41" fillId="4" borderId="9" xfId="6" applyFont="1" applyFill="1" applyBorder="1" applyAlignment="1">
      <alignment horizontal="center"/>
    </xf>
    <xf numFmtId="0" fontId="41" fillId="4" borderId="10" xfId="6" applyFont="1" applyFill="1" applyBorder="1" applyAlignment="1">
      <alignment horizontal="center"/>
    </xf>
    <xf numFmtId="168" fontId="41" fillId="4" borderId="0" xfId="6" applyNumberFormat="1" applyFont="1" applyFill="1" applyBorder="1" applyAlignment="1">
      <alignment horizontal="center"/>
    </xf>
    <xf numFmtId="0" fontId="46" fillId="0" borderId="0" xfId="6" applyFont="1" applyAlignment="1">
      <alignment horizontal="left"/>
    </xf>
    <xf numFmtId="0" fontId="41" fillId="0" borderId="0" xfId="6" applyFont="1" applyFill="1" applyBorder="1" applyAlignment="1">
      <alignment horizontal="center"/>
    </xf>
    <xf numFmtId="0" fontId="26" fillId="0" borderId="0" xfId="0" applyFont="1" applyAlignment="1">
      <alignment vertical="center"/>
    </xf>
    <xf numFmtId="169" fontId="12" fillId="3" borderId="10" xfId="0" applyNumberFormat="1" applyFont="1" applyFill="1" applyBorder="1" applyAlignment="1">
      <alignment horizontal="left" vertical="center" wrapText="1"/>
    </xf>
    <xf numFmtId="2" fontId="12" fillId="3" borderId="10" xfId="0" applyNumberFormat="1" applyFont="1" applyFill="1" applyBorder="1" applyAlignment="1">
      <alignment horizontal="left" vertical="center" wrapText="1"/>
    </xf>
    <xf numFmtId="169" fontId="12" fillId="3" borderId="2" xfId="0" applyNumberFormat="1" applyFont="1" applyFill="1" applyBorder="1" applyAlignment="1">
      <alignment horizontal="left" vertical="center" wrapText="1"/>
    </xf>
    <xf numFmtId="2" fontId="12" fillId="3" borderId="2" xfId="0" applyNumberFormat="1" applyFont="1" applyFill="1" applyBorder="1" applyAlignment="1">
      <alignment horizontal="left" vertical="center" wrapText="1"/>
    </xf>
    <xf numFmtId="169" fontId="12" fillId="3" borderId="12" xfId="0" applyNumberFormat="1" applyFont="1" applyFill="1" applyBorder="1" applyAlignment="1">
      <alignment horizontal="left" vertical="center" wrapText="1"/>
    </xf>
    <xf numFmtId="0" fontId="12" fillId="2" borderId="12" xfId="0" applyFont="1" applyFill="1" applyBorder="1" applyAlignment="1">
      <alignment horizontal="left" vertical="center" wrapText="1"/>
    </xf>
    <xf numFmtId="2" fontId="12" fillId="3" borderId="12" xfId="0" applyNumberFormat="1" applyFont="1" applyFill="1" applyBorder="1" applyAlignment="1">
      <alignment horizontal="left" vertical="center" wrapText="1"/>
    </xf>
    <xf numFmtId="2" fontId="12" fillId="3" borderId="0" xfId="0" applyNumberFormat="1" applyFont="1" applyFill="1" applyBorder="1" applyAlignment="1">
      <alignment horizontal="left" vertical="center" wrapText="1"/>
    </xf>
    <xf numFmtId="0" fontId="12" fillId="2" borderId="2" xfId="0" applyFont="1" applyFill="1" applyBorder="1" applyAlignment="1">
      <alignment horizontal="left" vertical="center" wrapText="1"/>
    </xf>
    <xf numFmtId="169" fontId="12" fillId="3" borderId="0" xfId="0" applyNumberFormat="1" applyFont="1" applyFill="1" applyBorder="1" applyAlignment="1">
      <alignment horizontal="left" vertical="center" wrapText="1"/>
    </xf>
    <xf numFmtId="0" fontId="20" fillId="0" borderId="0" xfId="7" applyFont="1" applyAlignment="1">
      <alignment horizontal="left"/>
    </xf>
    <xf numFmtId="0" fontId="26" fillId="0" borderId="0" xfId="6" applyNumberFormat="1" applyFont="1" applyFill="1" applyBorder="1" applyAlignment="1"/>
    <xf numFmtId="0" fontId="25" fillId="0" borderId="0" xfId="6" applyFont="1"/>
    <xf numFmtId="0" fontId="25" fillId="0" borderId="0" xfId="6" applyFont="1" applyAlignment="1">
      <alignment horizontal="center"/>
    </xf>
    <xf numFmtId="0" fontId="50" fillId="0" borderId="0" xfId="6" applyFont="1"/>
    <xf numFmtId="0" fontId="25" fillId="0" borderId="0" xfId="6" applyFont="1" applyAlignment="1">
      <alignment horizontal="left"/>
    </xf>
    <xf numFmtId="0" fontId="25" fillId="0" borderId="0" xfId="6" applyFont="1" applyAlignment="1">
      <alignment horizontal="left" vertical="top"/>
    </xf>
    <xf numFmtId="0" fontId="25" fillId="0" borderId="0" xfId="5" applyFont="1" applyFill="1" applyBorder="1"/>
    <xf numFmtId="0" fontId="25" fillId="0" borderId="0" xfId="5" applyFont="1" applyFill="1" applyBorder="1" applyAlignment="1">
      <alignment horizontal="center"/>
    </xf>
    <xf numFmtId="0" fontId="25" fillId="0" borderId="0" xfId="5" applyFont="1"/>
    <xf numFmtId="2" fontId="25" fillId="0" borderId="0" xfId="5" applyNumberFormat="1" applyFont="1" applyFill="1" applyBorder="1" applyAlignment="1">
      <alignment horizontal="center" vertical="center"/>
    </xf>
    <xf numFmtId="0" fontId="26" fillId="0" borderId="0" xfId="5" applyFont="1" applyFill="1" applyBorder="1" applyAlignment="1">
      <alignment horizontal="left"/>
    </xf>
    <xf numFmtId="0" fontId="1" fillId="0" borderId="0" xfId="1" applyFill="1" applyBorder="1" applyAlignment="1">
      <alignment horizontal="left"/>
    </xf>
    <xf numFmtId="0" fontId="25" fillId="0" borderId="0" xfId="2" applyFont="1" applyFill="1" applyBorder="1" applyAlignment="1">
      <alignment horizontal="left"/>
    </xf>
    <xf numFmtId="0" fontId="41" fillId="0" borderId="0" xfId="2" applyFont="1" applyFill="1" applyBorder="1" applyAlignment="1">
      <alignment horizontal="center"/>
    </xf>
    <xf numFmtId="0" fontId="53" fillId="0" borderId="0" xfId="2" applyFont="1" applyFill="1" applyBorder="1" applyAlignment="1">
      <alignment horizontal="right" vertical="center" wrapText="1"/>
    </xf>
    <xf numFmtId="0" fontId="40" fillId="0" borderId="0" xfId="2" applyFont="1" applyFill="1" applyBorder="1" applyAlignment="1">
      <alignment vertical="center"/>
    </xf>
    <xf numFmtId="0" fontId="41" fillId="0" borderId="0" xfId="2" applyFont="1" applyFill="1" applyBorder="1"/>
    <xf numFmtId="0" fontId="41" fillId="0" borderId="0" xfId="2" applyFont="1" applyFill="1" applyBorder="1" applyAlignment="1">
      <alignment vertical="top" wrapText="1"/>
    </xf>
    <xf numFmtId="1" fontId="41" fillId="0" borderId="0" xfId="2" applyNumberFormat="1" applyFont="1" applyFill="1" applyBorder="1" applyAlignment="1">
      <alignment horizontal="center"/>
    </xf>
    <xf numFmtId="0" fontId="41" fillId="2" borderId="0" xfId="2" applyFont="1" applyFill="1" applyBorder="1" applyAlignment="1">
      <alignment horizontal="center"/>
    </xf>
    <xf numFmtId="0" fontId="41" fillId="2" borderId="0" xfId="2" applyFont="1" applyFill="1" applyBorder="1" applyAlignment="1">
      <alignment vertical="top" wrapText="1"/>
    </xf>
    <xf numFmtId="1" fontId="41" fillId="2" borderId="0" xfId="2" applyNumberFormat="1" applyFont="1" applyFill="1" applyBorder="1" applyAlignment="1">
      <alignment horizontal="center"/>
    </xf>
    <xf numFmtId="0" fontId="40" fillId="0" borderId="0" xfId="2" applyFont="1" applyFill="1" applyBorder="1" applyAlignment="1">
      <alignment vertical="top" wrapText="1"/>
    </xf>
    <xf numFmtId="1" fontId="40" fillId="0" borderId="0" xfId="2" applyNumberFormat="1" applyFont="1" applyFill="1" applyBorder="1" applyAlignment="1">
      <alignment horizontal="center"/>
    </xf>
    <xf numFmtId="0" fontId="40" fillId="0" borderId="0" xfId="2" applyNumberFormat="1" applyFont="1" applyFill="1" applyBorder="1" applyAlignment="1">
      <alignment horizontal="center"/>
    </xf>
    <xf numFmtId="0" fontId="40" fillId="0" borderId="0" xfId="2" applyFont="1" applyFill="1" applyBorder="1"/>
    <xf numFmtId="0" fontId="54" fillId="0" borderId="0" xfId="2" applyFont="1" applyFill="1" applyBorder="1" applyAlignment="1">
      <alignment horizontal="left"/>
    </xf>
    <xf numFmtId="0" fontId="41" fillId="0" borderId="0" xfId="2" applyFont="1" applyFill="1" applyBorder="1" applyAlignment="1">
      <alignment horizontal="left"/>
    </xf>
    <xf numFmtId="0" fontId="27" fillId="0" borderId="0" xfId="0" applyFont="1" applyAlignment="1">
      <alignment horizontal="left"/>
    </xf>
    <xf numFmtId="0" fontId="11" fillId="3" borderId="10" xfId="0" applyFont="1" applyFill="1" applyBorder="1" applyAlignment="1">
      <alignment horizontal="right" vertical="center" wrapText="1"/>
    </xf>
    <xf numFmtId="0" fontId="12" fillId="3" borderId="10" xfId="0" applyFont="1" applyFill="1" applyBorder="1" applyAlignment="1">
      <alignment horizontal="right" vertical="center" wrapText="1"/>
    </xf>
    <xf numFmtId="9" fontId="12" fillId="3" borderId="22" xfId="4" applyFont="1" applyFill="1" applyBorder="1" applyAlignment="1">
      <alignment horizontal="right" vertical="center" wrapText="1"/>
    </xf>
    <xf numFmtId="9" fontId="12" fillId="3" borderId="10" xfId="4" applyFont="1" applyFill="1" applyBorder="1" applyAlignment="1">
      <alignment horizontal="right" vertical="center" wrapText="1"/>
    </xf>
    <xf numFmtId="0" fontId="11" fillId="3" borderId="12" xfId="0" applyFont="1" applyFill="1" applyBorder="1" applyAlignment="1">
      <alignment horizontal="right" vertical="center" wrapText="1"/>
    </xf>
    <xf numFmtId="0" fontId="12" fillId="3" borderId="12" xfId="0" applyFont="1" applyFill="1" applyBorder="1" applyAlignment="1">
      <alignment horizontal="right" vertical="center" wrapText="1"/>
    </xf>
    <xf numFmtId="9" fontId="12" fillId="3" borderId="24" xfId="4" applyFont="1" applyFill="1" applyBorder="1" applyAlignment="1">
      <alignment horizontal="right" vertical="center" wrapText="1"/>
    </xf>
    <xf numFmtId="9" fontId="12" fillId="3" borderId="12" xfId="4" applyFont="1" applyFill="1" applyBorder="1" applyAlignment="1">
      <alignment horizontal="right" vertical="center" wrapText="1"/>
    </xf>
    <xf numFmtId="0" fontId="12" fillId="2" borderId="12" xfId="0" applyFont="1" applyFill="1" applyBorder="1" applyAlignment="1">
      <alignment horizontal="right" vertical="center" wrapText="1"/>
    </xf>
    <xf numFmtId="9" fontId="12" fillId="2" borderId="24" xfId="4" applyFont="1" applyFill="1" applyBorder="1" applyAlignment="1">
      <alignment horizontal="right" vertical="center" wrapText="1"/>
    </xf>
    <xf numFmtId="9" fontId="12" fillId="2" borderId="12" xfId="4" applyNumberFormat="1" applyFont="1" applyFill="1" applyBorder="1" applyAlignment="1">
      <alignment horizontal="right" vertical="center" wrapText="1"/>
    </xf>
    <xf numFmtId="0" fontId="12" fillId="2" borderId="10" xfId="0" applyFont="1" applyFill="1" applyBorder="1" applyAlignment="1">
      <alignment horizontal="right" vertical="center" wrapText="1"/>
    </xf>
    <xf numFmtId="9" fontId="12" fillId="2" borderId="22" xfId="4" applyFont="1" applyFill="1" applyBorder="1" applyAlignment="1">
      <alignment horizontal="right" vertical="center" wrapText="1"/>
    </xf>
    <xf numFmtId="9" fontId="12" fillId="3" borderId="26" xfId="4" applyFont="1" applyFill="1" applyBorder="1" applyAlignment="1">
      <alignment horizontal="right" vertical="center" wrapText="1"/>
    </xf>
    <xf numFmtId="0" fontId="5" fillId="2" borderId="2" xfId="2" applyFont="1" applyFill="1" applyBorder="1" applyAlignment="1">
      <alignment horizontal="left" vertical="center" wrapText="1"/>
    </xf>
    <xf numFmtId="0" fontId="5" fillId="3" borderId="2" xfId="2" applyFont="1" applyFill="1" applyBorder="1" applyAlignment="1">
      <alignment horizontal="left" vertical="center" wrapText="1"/>
    </xf>
    <xf numFmtId="0" fontId="0" fillId="25" borderId="0" xfId="0" applyFill="1"/>
    <xf numFmtId="0" fontId="0" fillId="0" borderId="0" xfId="0" applyFill="1"/>
    <xf numFmtId="0" fontId="2" fillId="0" borderId="0" xfId="0" applyFont="1" applyAlignment="1">
      <alignment vertical="center"/>
    </xf>
    <xf numFmtId="0" fontId="2" fillId="0" borderId="0" xfId="0" applyFont="1" applyFill="1"/>
    <xf numFmtId="0" fontId="2" fillId="0" borderId="0" xfId="0" applyFont="1"/>
    <xf numFmtId="0" fontId="19" fillId="0" borderId="0" xfId="0" applyFont="1" applyAlignment="1">
      <alignment horizontal="center"/>
    </xf>
    <xf numFmtId="0" fontId="19" fillId="0" borderId="10" xfId="0" applyFont="1" applyBorder="1"/>
    <xf numFmtId="0" fontId="19" fillId="0" borderId="10" xfId="0" applyFont="1" applyBorder="1" applyAlignment="1">
      <alignment horizontal="center"/>
    </xf>
    <xf numFmtId="0" fontId="19" fillId="0" borderId="0" xfId="0" applyFont="1" applyFill="1" applyBorder="1"/>
    <xf numFmtId="0" fontId="19" fillId="0" borderId="0" xfId="0" applyFont="1" applyBorder="1"/>
    <xf numFmtId="0" fontId="19" fillId="0" borderId="0" xfId="0" applyFont="1" applyBorder="1" applyAlignment="1">
      <alignment horizontal="center"/>
    </xf>
    <xf numFmtId="0" fontId="19" fillId="4" borderId="0" xfId="0" applyFont="1" applyFill="1" applyBorder="1"/>
    <xf numFmtId="0" fontId="19" fillId="4" borderId="0" xfId="0" applyFont="1" applyFill="1" applyBorder="1" applyAlignment="1">
      <alignment horizontal="center"/>
    </xf>
    <xf numFmtId="0" fontId="19" fillId="4" borderId="9" xfId="0" applyFont="1" applyFill="1" applyBorder="1"/>
    <xf numFmtId="0" fontId="19" fillId="4" borderId="9" xfId="0" applyFont="1" applyFill="1" applyBorder="1" applyAlignment="1">
      <alignment horizontal="center"/>
    </xf>
    <xf numFmtId="0" fontId="19" fillId="0" borderId="9" xfId="0" applyFont="1" applyBorder="1"/>
    <xf numFmtId="0" fontId="19" fillId="0" borderId="9" xfId="0" applyFont="1" applyBorder="1" applyAlignment="1">
      <alignment horizontal="center"/>
    </xf>
    <xf numFmtId="0" fontId="10" fillId="0" borderId="0" xfId="0" applyFont="1" applyAlignment="1">
      <alignment horizontal="left"/>
    </xf>
    <xf numFmtId="2" fontId="12" fillId="3" borderId="2" xfId="0" applyNumberFormat="1" applyFont="1" applyFill="1" applyBorder="1" applyAlignment="1">
      <alignment horizontal="center" vertical="center" wrapText="1"/>
    </xf>
    <xf numFmtId="0" fontId="12" fillId="2" borderId="2" xfId="0" applyFont="1" applyFill="1" applyBorder="1" applyAlignment="1">
      <alignment horizontal="center" vertical="center" wrapText="1"/>
    </xf>
    <xf numFmtId="0" fontId="55" fillId="0" borderId="0" xfId="0" applyFont="1"/>
    <xf numFmtId="0" fontId="12" fillId="3" borderId="1" xfId="0" applyFont="1" applyFill="1" applyBorder="1" applyAlignment="1">
      <alignment horizontal="center" vertical="center" wrapText="1"/>
    </xf>
    <xf numFmtId="0" fontId="57" fillId="0" borderId="0" xfId="9" applyFont="1" applyFill="1" applyAlignment="1" applyProtection="1">
      <alignment horizontal="left"/>
    </xf>
    <xf numFmtId="0" fontId="56" fillId="0" borderId="0" xfId="9" applyFill="1" applyProtection="1"/>
    <xf numFmtId="0" fontId="56" fillId="0" borderId="0" xfId="9" applyFill="1" applyAlignment="1" applyProtection="1">
      <alignment horizontal="left"/>
    </xf>
    <xf numFmtId="0" fontId="4" fillId="3" borderId="1" xfId="9" applyFont="1" applyFill="1" applyBorder="1" applyAlignment="1" applyProtection="1">
      <alignment horizontal="left" vertical="center" wrapText="1"/>
    </xf>
    <xf numFmtId="0" fontId="5" fillId="3" borderId="2" xfId="9" applyFont="1" applyFill="1" applyBorder="1" applyAlignment="1" applyProtection="1">
      <alignment horizontal="left" vertical="center" wrapText="1"/>
    </xf>
    <xf numFmtId="0" fontId="5" fillId="3" borderId="2" xfId="9" applyFont="1" applyFill="1" applyBorder="1" applyAlignment="1" applyProtection="1">
      <alignment horizontal="right" vertical="center" wrapText="1"/>
    </xf>
    <xf numFmtId="166" fontId="4" fillId="3" borderId="1" xfId="10" applyNumberFormat="1" applyFont="1" applyFill="1" applyBorder="1" applyAlignment="1" applyProtection="1">
      <alignment horizontal="right" vertical="center" wrapText="1"/>
    </xf>
    <xf numFmtId="0" fontId="58" fillId="0" borderId="0" xfId="9" applyFont="1" applyFill="1" applyAlignment="1" applyProtection="1">
      <alignment horizontal="left"/>
    </xf>
    <xf numFmtId="0" fontId="56" fillId="0" borderId="0" xfId="9" applyFill="1" applyAlignment="1" applyProtection="1">
      <alignment horizontal="left" wrapText="1"/>
    </xf>
    <xf numFmtId="0" fontId="56" fillId="0" borderId="0" xfId="9" applyFill="1" applyAlignment="1" applyProtection="1">
      <alignment wrapText="1"/>
    </xf>
    <xf numFmtId="0" fontId="59" fillId="3" borderId="2" xfId="9" applyFont="1" applyFill="1" applyBorder="1" applyAlignment="1" applyProtection="1">
      <alignment horizontal="right" vertical="center" wrapText="1"/>
    </xf>
    <xf numFmtId="0" fontId="4" fillId="3" borderId="2" xfId="9" applyFont="1" applyFill="1" applyBorder="1" applyAlignment="1" applyProtection="1">
      <alignment horizontal="left" vertical="center" wrapText="1"/>
    </xf>
    <xf numFmtId="0" fontId="4" fillId="3" borderId="2" xfId="9" applyFont="1" applyFill="1" applyBorder="1" applyAlignment="1" applyProtection="1">
      <alignment horizontal="right" vertical="center" wrapText="1"/>
    </xf>
    <xf numFmtId="0" fontId="4" fillId="3" borderId="0" xfId="9" applyFont="1" applyFill="1" applyBorder="1" applyAlignment="1" applyProtection="1">
      <alignment horizontal="left" vertical="center" wrapText="1"/>
    </xf>
    <xf numFmtId="0" fontId="4" fillId="3" borderId="0" xfId="9" applyFont="1" applyFill="1" applyBorder="1" applyAlignment="1" applyProtection="1">
      <alignment horizontal="right" vertical="center" wrapText="1"/>
    </xf>
    <xf numFmtId="0" fontId="28" fillId="25" borderId="0" xfId="12" applyFont="1" applyFill="1"/>
    <xf numFmtId="0" fontId="27" fillId="25" borderId="0" xfId="12" applyFont="1" applyFill="1" applyAlignment="1">
      <alignment vertical="center"/>
    </xf>
    <xf numFmtId="0" fontId="28" fillId="25" borderId="0" xfId="12" applyFont="1" applyFill="1" applyAlignment="1">
      <alignment horizontal="center"/>
    </xf>
    <xf numFmtId="0" fontId="27" fillId="25" borderId="0" xfId="12" applyFont="1" applyFill="1"/>
    <xf numFmtId="0" fontId="28" fillId="2" borderId="0" xfId="12" applyFont="1" applyFill="1"/>
    <xf numFmtId="0" fontId="12" fillId="3" borderId="0" xfId="12" applyFont="1" applyFill="1" applyBorder="1" applyAlignment="1">
      <alignment horizontal="left" vertical="center" wrapText="1"/>
    </xf>
    <xf numFmtId="0" fontId="5" fillId="3" borderId="0" xfId="12" applyFont="1" applyFill="1" applyBorder="1" applyAlignment="1">
      <alignment horizontal="left" vertical="center" wrapText="1"/>
    </xf>
    <xf numFmtId="0" fontId="12" fillId="3" borderId="2" xfId="12" applyFont="1" applyFill="1" applyBorder="1" applyAlignment="1">
      <alignment horizontal="left" vertical="center" wrapText="1"/>
    </xf>
    <xf numFmtId="0" fontId="5" fillId="3" borderId="2" xfId="12" applyFont="1" applyFill="1" applyBorder="1" applyAlignment="1">
      <alignment horizontal="left" vertical="center" wrapText="1"/>
    </xf>
    <xf numFmtId="0" fontId="19" fillId="25" borderId="0" xfId="12" applyFont="1" applyFill="1"/>
    <xf numFmtId="0" fontId="19" fillId="25" borderId="0" xfId="12" applyFont="1" applyFill="1" applyAlignment="1">
      <alignment vertical="center"/>
    </xf>
    <xf numFmtId="0" fontId="12" fillId="2" borderId="2" xfId="12" applyFont="1" applyFill="1" applyBorder="1" applyAlignment="1">
      <alignment horizontal="left" vertical="center" wrapText="1"/>
    </xf>
    <xf numFmtId="164" fontId="5" fillId="3" borderId="2" xfId="12" applyNumberFormat="1" applyFont="1" applyFill="1" applyBorder="1" applyAlignment="1">
      <alignment horizontal="center" vertical="center" wrapText="1"/>
    </xf>
    <xf numFmtId="164" fontId="12" fillId="3" borderId="0" xfId="12" applyNumberFormat="1" applyFont="1" applyFill="1" applyBorder="1" applyAlignment="1">
      <alignment horizontal="center" vertical="center" wrapText="1"/>
    </xf>
    <xf numFmtId="164" fontId="12" fillId="2" borderId="2" xfId="12" applyNumberFormat="1" applyFont="1" applyFill="1" applyBorder="1" applyAlignment="1">
      <alignment horizontal="center" vertical="center" wrapText="1"/>
    </xf>
    <xf numFmtId="164" fontId="12" fillId="3" borderId="2" xfId="12" applyNumberFormat="1" applyFont="1" applyFill="1" applyBorder="1" applyAlignment="1">
      <alignment horizontal="center" vertical="center" wrapText="1"/>
    </xf>
    <xf numFmtId="164" fontId="5" fillId="3" borderId="0" xfId="12" applyNumberFormat="1" applyFont="1" applyFill="1" applyBorder="1" applyAlignment="1">
      <alignment horizontal="center" vertical="center" wrapText="1"/>
    </xf>
    <xf numFmtId="0" fontId="5" fillId="2" borderId="2" xfId="12" applyFont="1" applyFill="1" applyBorder="1" applyAlignment="1">
      <alignment horizontal="center" vertical="center" wrapText="1"/>
    </xf>
    <xf numFmtId="0" fontId="27" fillId="25" borderId="0" xfId="12" applyFont="1" applyFill="1" applyAlignment="1">
      <alignment horizontal="left"/>
    </xf>
    <xf numFmtId="3" fontId="27" fillId="25" borderId="0" xfId="12" applyNumberFormat="1" applyFont="1" applyFill="1" applyAlignment="1">
      <alignment horizontal="left"/>
    </xf>
    <xf numFmtId="3" fontId="27" fillId="2" borderId="0" xfId="12" applyNumberFormat="1" applyFont="1" applyFill="1" applyAlignment="1">
      <alignment horizontal="left"/>
    </xf>
    <xf numFmtId="0" fontId="11" fillId="3" borderId="0" xfId="12" applyFont="1" applyFill="1" applyBorder="1" applyAlignment="1">
      <alignment horizontal="left" vertical="center" wrapText="1"/>
    </xf>
    <xf numFmtId="0" fontId="11" fillId="3" borderId="2" xfId="12" applyFont="1" applyFill="1" applyBorder="1" applyAlignment="1">
      <alignment horizontal="left" vertical="center" wrapText="1"/>
    </xf>
    <xf numFmtId="0" fontId="11" fillId="3" borderId="10" xfId="12" applyFont="1" applyFill="1" applyBorder="1" applyAlignment="1">
      <alignment horizontal="left" vertical="center" wrapText="1"/>
    </xf>
    <xf numFmtId="0" fontId="5" fillId="2" borderId="10" xfId="12" applyFont="1" applyFill="1" applyBorder="1" applyAlignment="1">
      <alignment horizontal="left" vertical="center" wrapText="1"/>
    </xf>
    <xf numFmtId="164" fontId="5" fillId="2" borderId="10" xfId="12" applyNumberFormat="1" applyFont="1" applyFill="1" applyBorder="1" applyAlignment="1">
      <alignment horizontal="center" vertical="center" wrapText="1"/>
    </xf>
    <xf numFmtId="0" fontId="12" fillId="3" borderId="10" xfId="12" applyFont="1" applyFill="1" applyBorder="1" applyAlignment="1">
      <alignment horizontal="left" vertical="center" wrapText="1"/>
    </xf>
    <xf numFmtId="164" fontId="12" fillId="3" borderId="10" xfId="12" applyNumberFormat="1" applyFont="1" applyFill="1" applyBorder="1" applyAlignment="1">
      <alignment horizontal="center" vertical="center" wrapText="1"/>
    </xf>
    <xf numFmtId="164" fontId="5" fillId="3" borderId="10" xfId="12" applyNumberFormat="1" applyFont="1" applyFill="1" applyBorder="1" applyAlignment="1">
      <alignment horizontal="center" vertical="center" wrapText="1"/>
    </xf>
    <xf numFmtId="0" fontId="11" fillId="3" borderId="12" xfId="12" applyFont="1" applyFill="1" applyBorder="1" applyAlignment="1">
      <alignment horizontal="left" vertical="center" wrapText="1"/>
    </xf>
    <xf numFmtId="0" fontId="5" fillId="3" borderId="12" xfId="12" applyFont="1" applyFill="1" applyBorder="1" applyAlignment="1">
      <alignment horizontal="left" vertical="center" wrapText="1"/>
    </xf>
    <xf numFmtId="164" fontId="5" fillId="3" borderId="12" xfId="12" applyNumberFormat="1" applyFont="1" applyFill="1" applyBorder="1" applyAlignment="1">
      <alignment horizontal="center" vertical="center" wrapText="1"/>
    </xf>
    <xf numFmtId="0" fontId="12" fillId="3" borderId="12" xfId="12" applyFont="1" applyFill="1" applyBorder="1" applyAlignment="1">
      <alignment horizontal="left" vertical="center" wrapText="1"/>
    </xf>
    <xf numFmtId="164" fontId="12" fillId="3" borderId="12" xfId="12" applyNumberFormat="1" applyFont="1" applyFill="1" applyBorder="1" applyAlignment="1">
      <alignment horizontal="center" vertical="center" wrapText="1"/>
    </xf>
    <xf numFmtId="0" fontId="5" fillId="3" borderId="10" xfId="12" applyFont="1" applyFill="1" applyBorder="1" applyAlignment="1">
      <alignment horizontal="left" vertical="center" wrapText="1"/>
    </xf>
    <xf numFmtId="0" fontId="2" fillId="0" borderId="0" xfId="0" applyFont="1" applyAlignment="1">
      <alignment horizontal="center"/>
    </xf>
    <xf numFmtId="0" fontId="21" fillId="0" borderId="0" xfId="0" applyFont="1" applyAlignment="1">
      <alignment horizontal="center"/>
    </xf>
    <xf numFmtId="9" fontId="19" fillId="0" borderId="0" xfId="4" applyFont="1" applyAlignment="1">
      <alignment horizontal="center"/>
    </xf>
    <xf numFmtId="0" fontId="21" fillId="0" borderId="38" xfId="0" applyFont="1" applyBorder="1"/>
    <xf numFmtId="0" fontId="21" fillId="0" borderId="38" xfId="0" applyFont="1" applyBorder="1" applyAlignment="1">
      <alignment horizontal="center"/>
    </xf>
    <xf numFmtId="3" fontId="21" fillId="0" borderId="38" xfId="0" applyNumberFormat="1" applyFont="1" applyBorder="1" applyAlignment="1">
      <alignment horizontal="center"/>
    </xf>
    <xf numFmtId="9" fontId="21" fillId="0" borderId="38" xfId="4" applyFont="1" applyBorder="1" applyAlignment="1">
      <alignment horizontal="center"/>
    </xf>
    <xf numFmtId="3" fontId="21" fillId="0" borderId="0" xfId="0" applyNumberFormat="1" applyFont="1" applyAlignment="1">
      <alignment horizontal="center"/>
    </xf>
    <xf numFmtId="0" fontId="1" fillId="0" borderId="0" xfId="1"/>
    <xf numFmtId="0" fontId="2" fillId="0" borderId="0" xfId="0" applyFont="1" applyFill="1" applyAlignment="1">
      <alignment horizontal="left"/>
    </xf>
    <xf numFmtId="2" fontId="0" fillId="0" borderId="0" xfId="0" applyNumberFormat="1" applyFill="1" applyAlignment="1">
      <alignment horizontal="center"/>
    </xf>
    <xf numFmtId="2" fontId="11" fillId="3" borderId="1" xfId="0" applyNumberFormat="1" applyFont="1" applyFill="1" applyBorder="1" applyAlignment="1">
      <alignment horizontal="right" vertical="center" wrapText="1"/>
    </xf>
    <xf numFmtId="0" fontId="5" fillId="3" borderId="0" xfId="0" applyFont="1" applyFill="1" applyBorder="1" applyAlignment="1" applyProtection="1">
      <alignment horizontal="right" vertical="center" wrapText="1"/>
    </xf>
    <xf numFmtId="2" fontId="4" fillId="3" borderId="0" xfId="0" applyNumberFormat="1" applyFont="1" applyFill="1" applyBorder="1" applyAlignment="1" applyProtection="1">
      <alignment horizontal="right" vertical="center" wrapText="1"/>
    </xf>
    <xf numFmtId="0" fontId="4" fillId="3" borderId="10" xfId="0" applyFont="1" applyFill="1" applyBorder="1" applyAlignment="1" applyProtection="1">
      <alignment horizontal="right" vertical="center" wrapText="1"/>
    </xf>
    <xf numFmtId="2" fontId="5" fillId="3" borderId="10" xfId="0" applyNumberFormat="1" applyFont="1" applyFill="1" applyBorder="1" applyAlignment="1" applyProtection="1">
      <alignment horizontal="right" vertical="center" wrapText="1"/>
    </xf>
    <xf numFmtId="0" fontId="4" fillId="3" borderId="2" xfId="0" applyFont="1" applyFill="1" applyBorder="1" applyAlignment="1" applyProtection="1">
      <alignment horizontal="right" vertical="center" wrapText="1"/>
    </xf>
    <xf numFmtId="2" fontId="5" fillId="3" borderId="2" xfId="0" applyNumberFormat="1" applyFont="1" applyFill="1" applyBorder="1" applyAlignment="1" applyProtection="1">
      <alignment horizontal="right" vertical="center" wrapText="1"/>
    </xf>
    <xf numFmtId="0" fontId="4" fillId="3" borderId="12" xfId="0" applyFont="1" applyFill="1" applyBorder="1" applyAlignment="1" applyProtection="1">
      <alignment horizontal="right" vertical="center" wrapText="1"/>
    </xf>
    <xf numFmtId="2" fontId="5" fillId="3" borderId="12" xfId="0" applyNumberFormat="1" applyFont="1" applyFill="1" applyBorder="1" applyAlignment="1" applyProtection="1">
      <alignment horizontal="right" vertical="center" wrapText="1"/>
    </xf>
    <xf numFmtId="0" fontId="4" fillId="2" borderId="12" xfId="0" applyFont="1" applyFill="1" applyBorder="1" applyAlignment="1" applyProtection="1">
      <alignment horizontal="right" vertical="center" wrapText="1"/>
    </xf>
    <xf numFmtId="2" fontId="5" fillId="2" borderId="12" xfId="0" applyNumberFormat="1" applyFont="1" applyFill="1" applyBorder="1" applyAlignment="1" applyProtection="1">
      <alignment horizontal="right" vertical="center" wrapText="1"/>
    </xf>
    <xf numFmtId="0" fontId="87" fillId="0" borderId="0" xfId="0" applyFont="1" applyFill="1" applyAlignment="1" applyProtection="1">
      <alignment horizontal="center"/>
    </xf>
    <xf numFmtId="0" fontId="88" fillId="0" borderId="0" xfId="0" applyFont="1" applyFill="1" applyProtection="1"/>
    <xf numFmtId="2" fontId="88" fillId="0" borderId="0" xfId="0" applyNumberFormat="1" applyFont="1" applyFill="1" applyAlignment="1" applyProtection="1">
      <alignment horizontal="center"/>
    </xf>
    <xf numFmtId="0" fontId="2" fillId="0" borderId="0" xfId="0" applyFont="1" applyFill="1" applyAlignment="1">
      <alignment horizontal="center"/>
    </xf>
    <xf numFmtId="0" fontId="0" fillId="0" borderId="0" xfId="0" applyFont="1" applyAlignment="1"/>
    <xf numFmtId="0" fontId="87" fillId="0" borderId="0" xfId="0" applyFont="1"/>
    <xf numFmtId="0" fontId="88" fillId="0" borderId="0" xfId="0" applyFont="1"/>
    <xf numFmtId="0" fontId="88" fillId="0" borderId="0" xfId="0" applyFont="1" applyAlignment="1">
      <alignment horizontal="center"/>
    </xf>
    <xf numFmtId="0" fontId="88" fillId="0" borderId="0" xfId="0" applyFont="1" applyBorder="1"/>
    <xf numFmtId="0" fontId="4" fillId="3" borderId="2" xfId="0" applyFont="1" applyFill="1" applyBorder="1" applyAlignment="1">
      <alignment horizontal="right" vertical="center" wrapText="1"/>
    </xf>
    <xf numFmtId="0" fontId="4" fillId="3" borderId="0" xfId="0" applyFont="1" applyFill="1" applyBorder="1" applyAlignment="1">
      <alignment horizontal="right" vertical="center" wrapText="1"/>
    </xf>
    <xf numFmtId="164" fontId="5" fillId="3" borderId="10" xfId="0" applyNumberFormat="1" applyFont="1" applyFill="1" applyBorder="1" applyAlignment="1">
      <alignment horizontal="right" vertical="center" wrapText="1"/>
    </xf>
    <xf numFmtId="0" fontId="5" fillId="3" borderId="0" xfId="0" applyFont="1" applyFill="1" applyBorder="1" applyAlignment="1">
      <alignment horizontal="right" vertical="center" wrapText="1"/>
    </xf>
    <xf numFmtId="164" fontId="12" fillId="3" borderId="10" xfId="0" applyNumberFormat="1" applyFont="1" applyFill="1" applyBorder="1" applyAlignment="1">
      <alignment horizontal="center" vertical="center" wrapText="1"/>
    </xf>
    <xf numFmtId="164" fontId="5" fillId="3" borderId="2" xfId="0" applyNumberFormat="1" applyFont="1" applyFill="1" applyBorder="1" applyAlignment="1">
      <alignment horizontal="right" vertical="center" wrapText="1"/>
    </xf>
    <xf numFmtId="164" fontId="12" fillId="3" borderId="2" xfId="0" applyNumberFormat="1" applyFont="1" applyFill="1" applyBorder="1" applyAlignment="1">
      <alignment horizontal="center" vertical="center" wrapText="1"/>
    </xf>
    <xf numFmtId="164" fontId="5" fillId="2" borderId="2" xfId="0" applyNumberFormat="1" applyFont="1" applyFill="1" applyBorder="1" applyAlignment="1">
      <alignment horizontal="right" vertical="center" wrapText="1"/>
    </xf>
    <xf numFmtId="164" fontId="12" fillId="2" borderId="2" xfId="0" applyNumberFormat="1" applyFont="1" applyFill="1" applyBorder="1" applyAlignment="1">
      <alignment horizontal="center" vertical="center" wrapText="1"/>
    </xf>
    <xf numFmtId="164" fontId="5" fillId="3" borderId="12" xfId="0" applyNumberFormat="1" applyFont="1" applyFill="1" applyBorder="1" applyAlignment="1">
      <alignment horizontal="right" vertical="center" wrapText="1"/>
    </xf>
    <xf numFmtId="164" fontId="12" fillId="3" borderId="12" xfId="0" applyNumberFormat="1" applyFont="1" applyFill="1" applyBorder="1" applyAlignment="1">
      <alignment horizontal="center" vertical="center" wrapText="1"/>
    </xf>
    <xf numFmtId="164" fontId="11" fillId="3" borderId="2" xfId="0" applyNumberFormat="1" applyFont="1" applyFill="1" applyBorder="1" applyAlignment="1">
      <alignment horizontal="center" vertical="center" wrapText="1"/>
    </xf>
    <xf numFmtId="164" fontId="4" fillId="3" borderId="2" xfId="0" applyNumberFormat="1" applyFont="1" applyFill="1" applyBorder="1" applyAlignment="1">
      <alignment horizontal="right" vertical="center" wrapText="1"/>
    </xf>
    <xf numFmtId="164" fontId="4" fillId="3" borderId="12" xfId="0" applyNumberFormat="1" applyFont="1" applyFill="1" applyBorder="1" applyAlignment="1">
      <alignment horizontal="right" vertical="center" wrapText="1"/>
    </xf>
    <xf numFmtId="164" fontId="5" fillId="3" borderId="0" xfId="0" applyNumberFormat="1" applyFont="1" applyFill="1" applyBorder="1" applyAlignment="1">
      <alignment horizontal="right" vertical="center" wrapText="1"/>
    </xf>
    <xf numFmtId="164" fontId="12" fillId="3" borderId="0" xfId="0" applyNumberFormat="1" applyFont="1" applyFill="1" applyBorder="1" applyAlignment="1">
      <alignment horizontal="center" vertical="center" wrapText="1"/>
    </xf>
    <xf numFmtId="164" fontId="5" fillId="3" borderId="1" xfId="0" applyNumberFormat="1" applyFont="1" applyFill="1" applyBorder="1" applyAlignment="1">
      <alignment horizontal="right" vertical="center" wrapText="1"/>
    </xf>
    <xf numFmtId="0" fontId="26" fillId="0" borderId="0" xfId="391" applyFont="1" applyFill="1" applyBorder="1"/>
    <xf numFmtId="0" fontId="49" fillId="0" borderId="0" xfId="0" applyFont="1" applyAlignment="1">
      <alignment horizontal="left" vertical="center" readingOrder="1"/>
    </xf>
    <xf numFmtId="0" fontId="8" fillId="0" borderId="0" xfId="0" applyFont="1"/>
    <xf numFmtId="0" fontId="55" fillId="0" borderId="0" xfId="0" applyFont="1" applyAlignment="1">
      <alignment horizontal="left"/>
    </xf>
    <xf numFmtId="0" fontId="8" fillId="0" borderId="0" xfId="0" applyFont="1" applyAlignment="1">
      <alignment horizontal="center"/>
    </xf>
    <xf numFmtId="0" fontId="11" fillId="3" borderId="37" xfId="0" applyFont="1" applyFill="1" applyBorder="1" applyAlignment="1">
      <alignment horizontal="right" vertical="center" wrapText="1"/>
    </xf>
    <xf numFmtId="0" fontId="11" fillId="3" borderId="37"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2" xfId="0" applyFont="1" applyFill="1" applyBorder="1" applyAlignment="1">
      <alignment vertical="center"/>
    </xf>
    <xf numFmtId="0" fontId="12" fillId="3" borderId="37" xfId="0" applyFont="1" applyFill="1" applyBorder="1" applyAlignment="1">
      <alignment horizontal="right" vertical="center" wrapText="1"/>
    </xf>
    <xf numFmtId="0" fontId="12" fillId="3" borderId="37" xfId="0" applyFont="1" applyFill="1" applyBorder="1" applyAlignment="1">
      <alignment horizontal="center" vertical="center" wrapText="1"/>
    </xf>
    <xf numFmtId="166" fontId="11" fillId="3" borderId="10" xfId="4" applyNumberFormat="1" applyFont="1" applyFill="1" applyBorder="1" applyAlignment="1">
      <alignment horizontal="center" vertical="center" wrapText="1"/>
    </xf>
    <xf numFmtId="166" fontId="11" fillId="3" borderId="2" xfId="4" applyNumberFormat="1" applyFont="1" applyFill="1" applyBorder="1" applyAlignment="1">
      <alignment horizontal="center" vertical="center" wrapText="1"/>
    </xf>
    <xf numFmtId="166" fontId="11" fillId="3" borderId="12" xfId="4" applyNumberFormat="1" applyFont="1" applyFill="1" applyBorder="1" applyAlignment="1">
      <alignment horizontal="center" vertical="center" wrapText="1"/>
    </xf>
    <xf numFmtId="166" fontId="11" fillId="3" borderId="0" xfId="4" applyNumberFormat="1" applyFont="1" applyFill="1" applyBorder="1" applyAlignment="1">
      <alignment horizontal="center" vertical="center" wrapText="1"/>
    </xf>
    <xf numFmtId="166" fontId="12" fillId="3" borderId="0" xfId="4" applyNumberFormat="1" applyFont="1" applyFill="1" applyBorder="1" applyAlignment="1">
      <alignment horizontal="center" vertical="center" wrapText="1"/>
    </xf>
    <xf numFmtId="0" fontId="89" fillId="0" borderId="0" xfId="0" applyFont="1"/>
    <xf numFmtId="0" fontId="22" fillId="0" borderId="0" xfId="0" applyFont="1"/>
    <xf numFmtId="0" fontId="26" fillId="0" borderId="0" xfId="6" applyFont="1" applyAlignment="1">
      <alignment horizontal="left"/>
    </xf>
    <xf numFmtId="0" fontId="25" fillId="0" borderId="0" xfId="6" applyFont="1" applyAlignment="1">
      <alignment horizontal="right"/>
    </xf>
    <xf numFmtId="0" fontId="35" fillId="0" borderId="0" xfId="6" applyFont="1" applyAlignment="1">
      <alignment horizontal="left"/>
    </xf>
    <xf numFmtId="0" fontId="35" fillId="0" borderId="0" xfId="6" applyFont="1"/>
    <xf numFmtId="0" fontId="35" fillId="0" borderId="0" xfId="6" applyFont="1" applyAlignment="1">
      <alignment horizontal="right"/>
    </xf>
    <xf numFmtId="0" fontId="41" fillId="0" borderId="0" xfId="6" applyFont="1" applyAlignment="1">
      <alignment horizontal="right"/>
    </xf>
    <xf numFmtId="0" fontId="35" fillId="0" borderId="0" xfId="6"/>
    <xf numFmtId="0" fontId="12" fillId="3" borderId="0" xfId="6" applyFont="1" applyFill="1" applyBorder="1" applyAlignment="1">
      <alignment horizontal="right" vertical="center" wrapText="1"/>
    </xf>
    <xf numFmtId="0" fontId="12" fillId="3" borderId="2" xfId="6" applyNumberFormat="1" applyFont="1" applyFill="1" applyBorder="1" applyAlignment="1">
      <alignment horizontal="left" vertical="center" wrapText="1"/>
    </xf>
    <xf numFmtId="167" fontId="12" fillId="3" borderId="2" xfId="6" applyNumberFormat="1" applyFont="1" applyFill="1" applyBorder="1" applyAlignment="1">
      <alignment horizontal="center" vertical="center" wrapText="1"/>
    </xf>
    <xf numFmtId="0" fontId="12" fillId="3" borderId="2" xfId="6" applyFont="1" applyFill="1" applyBorder="1" applyAlignment="1">
      <alignment horizontal="right" vertical="center" wrapText="1"/>
    </xf>
    <xf numFmtId="0" fontId="12" fillId="2" borderId="2" xfId="6" applyNumberFormat="1" applyFont="1" applyFill="1" applyBorder="1" applyAlignment="1">
      <alignment horizontal="left" vertical="center" wrapText="1"/>
    </xf>
    <xf numFmtId="167" fontId="12" fillId="2" borderId="2" xfId="6" applyNumberFormat="1" applyFont="1" applyFill="1" applyBorder="1" applyAlignment="1">
      <alignment horizontal="center" vertical="center" wrapText="1"/>
    </xf>
    <xf numFmtId="0" fontId="11" fillId="3" borderId="2" xfId="6" applyNumberFormat="1" applyFont="1" applyFill="1" applyBorder="1" applyAlignment="1">
      <alignment horizontal="left" vertical="center" wrapText="1"/>
    </xf>
    <xf numFmtId="167" fontId="11" fillId="3" borderId="2" xfId="6" applyNumberFormat="1" applyFont="1" applyFill="1" applyBorder="1" applyAlignment="1">
      <alignment horizontal="center" vertical="center" wrapText="1"/>
    </xf>
    <xf numFmtId="0" fontId="12" fillId="3" borderId="1" xfId="6" applyNumberFormat="1" applyFont="1" applyFill="1" applyBorder="1" applyAlignment="1">
      <alignment horizontal="left" vertical="center" wrapText="1"/>
    </xf>
    <xf numFmtId="3" fontId="12" fillId="3" borderId="1" xfId="6" applyNumberFormat="1" applyFont="1" applyFill="1" applyBorder="1" applyAlignment="1">
      <alignment horizontal="center" vertical="center" wrapText="1"/>
    </xf>
    <xf numFmtId="0" fontId="12" fillId="3" borderId="1" xfId="6" applyFont="1" applyFill="1" applyBorder="1" applyAlignment="1">
      <alignment horizontal="right" vertical="center" wrapText="1"/>
    </xf>
    <xf numFmtId="0" fontId="41" fillId="0" borderId="0" xfId="6" applyFont="1" applyAlignment="1">
      <alignment horizontal="left"/>
    </xf>
    <xf numFmtId="0" fontId="35" fillId="0" borderId="0" xfId="6" applyAlignment="1">
      <alignment horizontal="right"/>
    </xf>
    <xf numFmtId="0" fontId="35" fillId="0" borderId="0" xfId="6" applyAlignment="1">
      <alignment horizontal="left"/>
    </xf>
    <xf numFmtId="0" fontId="26" fillId="0" borderId="0" xfId="0" applyFont="1"/>
    <xf numFmtId="0" fontId="21" fillId="0" borderId="0" xfId="0" applyFont="1"/>
    <xf numFmtId="0" fontId="12" fillId="3" borderId="0" xfId="0" applyFont="1" applyFill="1" applyBorder="1" applyAlignment="1">
      <alignment horizontal="left" vertical="center"/>
    </xf>
    <xf numFmtId="0" fontId="0" fillId="0" borderId="0" xfId="0" applyFont="1"/>
    <xf numFmtId="0" fontId="0" fillId="0" borderId="0" xfId="0" applyFont="1" applyAlignment="1">
      <alignment horizontal="center"/>
    </xf>
    <xf numFmtId="0" fontId="11" fillId="3" borderId="1" xfId="0" applyFont="1" applyFill="1" applyBorder="1" applyAlignment="1">
      <alignment horizontal="center" vertical="center" wrapText="1"/>
    </xf>
    <xf numFmtId="9" fontId="11" fillId="3" borderId="2" xfId="0" applyNumberFormat="1" applyFont="1" applyFill="1" applyBorder="1" applyAlignment="1">
      <alignment horizontal="center" vertical="center" wrapText="1"/>
    </xf>
    <xf numFmtId="9" fontId="12" fillId="3" borderId="2" xfId="0" applyNumberFormat="1" applyFont="1" applyFill="1" applyBorder="1" applyAlignment="1">
      <alignment horizontal="center" vertical="center" wrapText="1"/>
    </xf>
    <xf numFmtId="9" fontId="11" fillId="2" borderId="2" xfId="0" applyNumberFormat="1" applyFont="1" applyFill="1" applyBorder="1" applyAlignment="1">
      <alignment horizontal="center" vertical="center" wrapText="1"/>
    </xf>
    <xf numFmtId="9" fontId="12" fillId="2" borderId="2" xfId="0" applyNumberFormat="1" applyFont="1" applyFill="1" applyBorder="1" applyAlignment="1">
      <alignment horizontal="center" vertical="center" wrapText="1"/>
    </xf>
    <xf numFmtId="9" fontId="11" fillId="3" borderId="1" xfId="0" applyNumberFormat="1" applyFont="1" applyFill="1" applyBorder="1" applyAlignment="1">
      <alignment horizontal="center" vertical="center" wrapText="1"/>
    </xf>
    <xf numFmtId="9" fontId="12" fillId="3" borderId="1" xfId="0" applyNumberFormat="1" applyFont="1" applyFill="1" applyBorder="1" applyAlignment="1">
      <alignment horizontal="center" vertical="center" wrapText="1"/>
    </xf>
    <xf numFmtId="9" fontId="11" fillId="3" borderId="0" xfId="0" applyNumberFormat="1" applyFont="1" applyFill="1" applyBorder="1" applyAlignment="1">
      <alignment horizontal="center" vertical="center" wrapText="1"/>
    </xf>
    <xf numFmtId="9" fontId="12" fillId="3" borderId="0" xfId="0" applyNumberFormat="1" applyFont="1" applyFill="1" applyBorder="1" applyAlignment="1">
      <alignment horizontal="center" vertical="center" wrapText="1"/>
    </xf>
    <xf numFmtId="0" fontId="91" fillId="0" borderId="0" xfId="0" applyFont="1"/>
    <xf numFmtId="0" fontId="91" fillId="0" borderId="0" xfId="0" applyFont="1" applyAlignment="1">
      <alignment horizontal="center"/>
    </xf>
    <xf numFmtId="0" fontId="92" fillId="0" borderId="0" xfId="1" applyFont="1"/>
    <xf numFmtId="0" fontId="57" fillId="0" borderId="0" xfId="9" applyFont="1" applyFill="1" applyProtection="1"/>
    <xf numFmtId="0" fontId="93" fillId="0" borderId="0" xfId="9" applyFont="1" applyFill="1" applyProtection="1"/>
    <xf numFmtId="0" fontId="5" fillId="3" borderId="37" xfId="9" applyFont="1" applyFill="1" applyBorder="1" applyAlignment="1" applyProtection="1">
      <alignment horizontal="right" vertical="center" wrapText="1"/>
    </xf>
    <xf numFmtId="0" fontId="5" fillId="3" borderId="0" xfId="9" applyFont="1" applyFill="1" applyBorder="1" applyAlignment="1" applyProtection="1">
      <alignment horizontal="right" vertical="center" wrapText="1"/>
    </xf>
    <xf numFmtId="0" fontId="56" fillId="0" borderId="0" xfId="9" applyFont="1" applyFill="1" applyProtection="1"/>
    <xf numFmtId="0" fontId="5" fillId="3" borderId="12" xfId="9" applyFont="1" applyFill="1" applyBorder="1" applyAlignment="1" applyProtection="1">
      <alignment horizontal="right" vertical="center" wrapText="1"/>
    </xf>
    <xf numFmtId="0" fontId="5" fillId="2" borderId="37" xfId="9" applyFont="1" applyFill="1" applyBorder="1" applyAlignment="1" applyProtection="1">
      <alignment horizontal="right" vertical="center" wrapText="1"/>
    </xf>
    <xf numFmtId="0" fontId="4" fillId="2" borderId="37" xfId="9" applyFont="1" applyFill="1" applyBorder="1" applyAlignment="1" applyProtection="1">
      <alignment horizontal="right" vertical="center" wrapText="1"/>
    </xf>
    <xf numFmtId="0" fontId="94" fillId="0" borderId="0" xfId="9" applyFont="1" applyFill="1" applyProtection="1"/>
    <xf numFmtId="0" fontId="90" fillId="0" borderId="0" xfId="0" applyFont="1"/>
    <xf numFmtId="0" fontId="19" fillId="0" borderId="0" xfId="0" applyFont="1" applyAlignment="1">
      <alignment wrapText="1"/>
    </xf>
    <xf numFmtId="0" fontId="19" fillId="0" borderId="0" xfId="0" applyFont="1" applyAlignment="1">
      <alignment horizontal="center" wrapText="1"/>
    </xf>
    <xf numFmtId="0" fontId="31" fillId="0" borderId="0" xfId="0" applyFont="1" applyAlignment="1">
      <alignment horizontal="center" wrapText="1"/>
    </xf>
    <xf numFmtId="0" fontId="95" fillId="0" borderId="0" xfId="0" applyFont="1" applyAlignment="1">
      <alignment horizontal="center" vertical="center" wrapText="1"/>
    </xf>
    <xf numFmtId="0" fontId="19" fillId="2" borderId="0" xfId="0" applyFont="1" applyFill="1"/>
    <xf numFmtId="9" fontId="19" fillId="50" borderId="0" xfId="4" applyFont="1" applyFill="1" applyAlignment="1">
      <alignment horizontal="center"/>
    </xf>
    <xf numFmtId="0" fontId="0" fillId="25" borderId="0" xfId="0" applyFill="1" applyAlignment="1">
      <alignment horizontal="center"/>
    </xf>
    <xf numFmtId="0" fontId="27" fillId="0" borderId="0" xfId="0" applyFont="1" applyAlignment="1">
      <alignment vertical="center"/>
    </xf>
    <xf numFmtId="0" fontId="96" fillId="0" borderId="0" xfId="0" applyFont="1"/>
    <xf numFmtId="9" fontId="19" fillId="0" borderId="10" xfId="4" applyFont="1" applyBorder="1" applyAlignment="1">
      <alignment horizontal="center"/>
    </xf>
    <xf numFmtId="9" fontId="19" fillId="0" borderId="0" xfId="4" applyFont="1" applyBorder="1" applyAlignment="1">
      <alignment horizontal="center"/>
    </xf>
    <xf numFmtId="9" fontId="19" fillId="0" borderId="9" xfId="4" applyFont="1" applyBorder="1" applyAlignment="1">
      <alignment horizontal="center"/>
    </xf>
    <xf numFmtId="0" fontId="91" fillId="0" borderId="0" xfId="0" applyFont="1" applyAlignment="1"/>
    <xf numFmtId="0" fontId="4" fillId="2" borderId="2" xfId="2" applyFont="1" applyFill="1" applyBorder="1" applyAlignment="1">
      <alignment horizontal="right" vertical="center" wrapText="1"/>
    </xf>
    <xf numFmtId="165" fontId="4" fillId="2" borderId="2" xfId="2" applyNumberFormat="1" applyFont="1" applyFill="1" applyBorder="1" applyAlignment="1">
      <alignment horizontal="center" vertical="center" wrapText="1"/>
    </xf>
    <xf numFmtId="166" fontId="4" fillId="2" borderId="2" xfId="3" applyNumberFormat="1" applyFont="1" applyFill="1" applyBorder="1" applyAlignment="1">
      <alignment horizontal="center" vertical="center" wrapText="1"/>
    </xf>
    <xf numFmtId="0" fontId="95" fillId="0" borderId="0" xfId="0" applyFont="1"/>
    <xf numFmtId="0" fontId="95" fillId="25" borderId="0" xfId="0" applyFont="1" applyFill="1"/>
    <xf numFmtId="0" fontId="39" fillId="0" borderId="0" xfId="2" applyFont="1" applyAlignment="1">
      <alignment vertical="center"/>
    </xf>
    <xf numFmtId="0" fontId="39" fillId="0" borderId="0" xfId="6" applyNumberFormat="1" applyFont="1" applyFill="1" applyBorder="1" applyAlignment="1"/>
    <xf numFmtId="0" fontId="39" fillId="0" borderId="0" xfId="5" applyNumberFormat="1" applyFont="1" applyFill="1" applyBorder="1" applyAlignment="1"/>
    <xf numFmtId="0" fontId="39" fillId="0" borderId="0" xfId="0" applyFont="1" applyAlignment="1">
      <alignment vertical="center"/>
    </xf>
    <xf numFmtId="0" fontId="98" fillId="0" borderId="0" xfId="0" applyFont="1" applyAlignment="1">
      <alignment horizontal="left"/>
    </xf>
    <xf numFmtId="0" fontId="99" fillId="3" borderId="0" xfId="0" applyFont="1" applyFill="1" applyBorder="1" applyAlignment="1">
      <alignment horizontal="left" vertical="center"/>
    </xf>
    <xf numFmtId="0" fontId="39" fillId="0" borderId="0" xfId="2" applyFont="1" applyFill="1" applyBorder="1" applyAlignment="1">
      <alignment horizontal="left"/>
    </xf>
    <xf numFmtId="0" fontId="98" fillId="0" borderId="0" xfId="0" applyFont="1"/>
    <xf numFmtId="0" fontId="100" fillId="0" borderId="0" xfId="9" applyFont="1" applyFill="1" applyProtection="1"/>
    <xf numFmtId="0" fontId="95" fillId="0" borderId="0" xfId="0" applyFont="1" applyAlignment="1">
      <alignment horizontal="left"/>
    </xf>
    <xf numFmtId="0" fontId="95" fillId="0" borderId="0" xfId="0" applyFont="1" applyFill="1" applyAlignment="1">
      <alignment horizontal="left"/>
    </xf>
    <xf numFmtId="0" fontId="39" fillId="0" borderId="0" xfId="6" applyFont="1" applyAlignment="1">
      <alignment horizontal="left"/>
    </xf>
    <xf numFmtId="0" fontId="98" fillId="0" borderId="0" xfId="6" applyFont="1" applyAlignment="1">
      <alignment horizontal="left"/>
    </xf>
    <xf numFmtId="0" fontId="95" fillId="25" borderId="0" xfId="12" applyFont="1" applyFill="1" applyAlignment="1">
      <alignment vertical="center"/>
    </xf>
    <xf numFmtId="0" fontId="95" fillId="0" borderId="0" xfId="0" applyFont="1" applyAlignment="1">
      <alignment vertical="center"/>
    </xf>
    <xf numFmtId="9" fontId="28" fillId="0" borderId="0" xfId="4" applyFont="1" applyAlignment="1">
      <alignment horizontal="center"/>
    </xf>
    <xf numFmtId="0" fontId="11" fillId="3" borderId="37" xfId="0" applyFont="1" applyFill="1" applyBorder="1" applyAlignment="1">
      <alignment horizontal="left" vertical="center" wrapText="1"/>
    </xf>
    <xf numFmtId="0" fontId="11" fillId="3" borderId="38" xfId="0" applyFont="1" applyFill="1" applyBorder="1" applyAlignment="1">
      <alignment horizontal="left" vertical="center" wrapText="1"/>
    </xf>
    <xf numFmtId="0" fontId="11" fillId="3" borderId="38" xfId="0" applyFont="1" applyFill="1" applyBorder="1" applyAlignment="1">
      <alignment horizontal="right" vertical="center" wrapText="1"/>
    </xf>
    <xf numFmtId="0" fontId="11" fillId="3" borderId="21" xfId="0" applyFont="1" applyFill="1" applyBorder="1" applyAlignment="1">
      <alignment horizontal="left" vertical="center" wrapText="1"/>
    </xf>
    <xf numFmtId="0" fontId="12" fillId="3" borderId="22" xfId="0" applyFont="1" applyFill="1" applyBorder="1" applyAlignment="1">
      <alignment horizontal="left" vertical="center" wrapText="1"/>
    </xf>
    <xf numFmtId="0" fontId="12" fillId="3" borderId="21" xfId="0" applyFont="1" applyFill="1" applyBorder="1" applyAlignment="1">
      <alignment horizontal="left" vertical="center" wrapText="1"/>
    </xf>
    <xf numFmtId="2" fontId="12" fillId="3" borderId="22" xfId="0" applyNumberFormat="1" applyFont="1" applyFill="1" applyBorder="1" applyAlignment="1">
      <alignment horizontal="left" vertical="center" wrapText="1"/>
    </xf>
    <xf numFmtId="0" fontId="12" fillId="3" borderId="7" xfId="0" applyFont="1" applyFill="1" applyBorder="1" applyAlignment="1">
      <alignment horizontal="left" vertical="center" wrapText="1"/>
    </xf>
    <xf numFmtId="2" fontId="12" fillId="3" borderId="8" xfId="0" applyNumberFormat="1" applyFont="1" applyFill="1" applyBorder="1" applyAlignment="1">
      <alignment horizontal="left" vertical="center" wrapText="1"/>
    </xf>
    <xf numFmtId="0" fontId="12" fillId="3" borderId="23" xfId="0" applyFont="1" applyFill="1" applyBorder="1" applyAlignment="1">
      <alignment horizontal="left" vertical="center" wrapText="1"/>
    </xf>
    <xf numFmtId="2" fontId="12" fillId="3" borderId="24" xfId="0" applyNumberFormat="1" applyFont="1" applyFill="1" applyBorder="1" applyAlignment="1">
      <alignment horizontal="left" vertical="center" wrapText="1"/>
    </xf>
    <xf numFmtId="0" fontId="12" fillId="3" borderId="5" xfId="0" applyFont="1" applyFill="1" applyBorder="1" applyAlignment="1">
      <alignment horizontal="left" vertical="center" wrapText="1"/>
    </xf>
    <xf numFmtId="2" fontId="12" fillId="3" borderId="6" xfId="0" applyNumberFormat="1" applyFont="1" applyFill="1" applyBorder="1" applyAlignment="1">
      <alignment horizontal="left" vertical="center" wrapText="1"/>
    </xf>
    <xf numFmtId="0" fontId="12" fillId="3" borderId="8" xfId="0" applyFont="1" applyFill="1" applyBorder="1" applyAlignment="1">
      <alignment horizontal="left" vertical="center" wrapText="1"/>
    </xf>
    <xf numFmtId="0" fontId="12" fillId="2" borderId="24"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12" fillId="2" borderId="23" xfId="0" applyFont="1" applyFill="1" applyBorder="1" applyAlignment="1">
      <alignment horizontal="left" vertical="center" wrapText="1"/>
    </xf>
    <xf numFmtId="0" fontId="12" fillId="3" borderId="24" xfId="0" applyFont="1" applyFill="1" applyBorder="1" applyAlignment="1">
      <alignment horizontal="left" vertical="center" wrapText="1"/>
    </xf>
    <xf numFmtId="0" fontId="0" fillId="0" borderId="0" xfId="0"/>
    <xf numFmtId="0" fontId="4" fillId="4" borderId="10" xfId="0" applyFont="1" applyFill="1" applyBorder="1" applyAlignment="1" applyProtection="1">
      <alignment horizontal="right" vertical="center" wrapText="1"/>
    </xf>
    <xf numFmtId="2" fontId="5" fillId="4" borderId="10" xfId="0" applyNumberFormat="1" applyFont="1" applyFill="1" applyBorder="1" applyAlignment="1" applyProtection="1">
      <alignment horizontal="right" vertical="center" wrapText="1"/>
    </xf>
    <xf numFmtId="0" fontId="4" fillId="4" borderId="12" xfId="0" applyFont="1" applyFill="1" applyBorder="1" applyAlignment="1" applyProtection="1">
      <alignment horizontal="right" vertical="center" wrapText="1"/>
    </xf>
    <xf numFmtId="2" fontId="5" fillId="4" borderId="12" xfId="0" applyNumberFormat="1" applyFont="1" applyFill="1" applyBorder="1" applyAlignment="1" applyProtection="1">
      <alignment horizontal="right" vertical="center" wrapText="1"/>
    </xf>
    <xf numFmtId="0" fontId="12" fillId="4" borderId="0" xfId="6" applyNumberFormat="1" applyFont="1" applyFill="1" applyBorder="1" applyAlignment="1">
      <alignment horizontal="left" vertical="center" wrapText="1"/>
    </xf>
    <xf numFmtId="167" fontId="12" fillId="4" borderId="0" xfId="6" applyNumberFormat="1" applyFont="1" applyFill="1" applyBorder="1" applyAlignment="1">
      <alignment horizontal="center" vertical="center" wrapText="1"/>
    </xf>
    <xf numFmtId="0" fontId="12" fillId="4" borderId="2" xfId="6" applyNumberFormat="1" applyFont="1" applyFill="1" applyBorder="1" applyAlignment="1">
      <alignment horizontal="left" vertical="center" wrapText="1"/>
    </xf>
    <xf numFmtId="167" fontId="12" fillId="4" borderId="2" xfId="6" applyNumberFormat="1" applyFont="1" applyFill="1" applyBorder="1" applyAlignment="1">
      <alignment horizontal="center" vertical="center" wrapText="1"/>
    </xf>
    <xf numFmtId="164" fontId="5" fillId="4" borderId="2" xfId="0" applyNumberFormat="1" applyFont="1" applyFill="1" applyBorder="1" applyAlignment="1">
      <alignment horizontal="right" vertical="center" wrapText="1"/>
    </xf>
    <xf numFmtId="0" fontId="12" fillId="4" borderId="2" xfId="0" applyFont="1" applyFill="1" applyBorder="1" applyAlignment="1">
      <alignment horizontal="right" vertical="center" wrapText="1"/>
    </xf>
    <xf numFmtId="164" fontId="12" fillId="4" borderId="2" xfId="0" applyNumberFormat="1" applyFont="1" applyFill="1" applyBorder="1" applyAlignment="1">
      <alignment horizontal="center" vertical="center" wrapText="1"/>
    </xf>
    <xf numFmtId="164" fontId="5" fillId="4" borderId="12" xfId="0" applyNumberFormat="1" applyFont="1" applyFill="1" applyBorder="1" applyAlignment="1">
      <alignment horizontal="right" vertical="center" wrapText="1"/>
    </xf>
    <xf numFmtId="164" fontId="5" fillId="4" borderId="10" xfId="0" applyNumberFormat="1" applyFont="1" applyFill="1" applyBorder="1" applyAlignment="1">
      <alignment horizontal="right" vertical="center" wrapText="1"/>
    </xf>
    <xf numFmtId="164" fontId="12" fillId="4" borderId="1" xfId="0" applyNumberFormat="1" applyFont="1" applyFill="1" applyBorder="1" applyAlignment="1">
      <alignment horizontal="center" vertical="center" wrapText="1"/>
    </xf>
    <xf numFmtId="0" fontId="5" fillId="4" borderId="2" xfId="2" applyFont="1" applyFill="1" applyBorder="1" applyAlignment="1">
      <alignment horizontal="left" vertical="center" wrapText="1"/>
    </xf>
    <xf numFmtId="0" fontId="5" fillId="4" borderId="10" xfId="12" applyFont="1" applyFill="1" applyBorder="1" applyAlignment="1">
      <alignment horizontal="left" vertical="center" wrapText="1"/>
    </xf>
    <xf numFmtId="164" fontId="5" fillId="4" borderId="10" xfId="12" applyNumberFormat="1" applyFont="1" applyFill="1" applyBorder="1" applyAlignment="1">
      <alignment horizontal="center" vertical="center" wrapText="1"/>
    </xf>
    <xf numFmtId="0" fontId="12" fillId="4" borderId="2" xfId="12" applyFont="1" applyFill="1" applyBorder="1" applyAlignment="1">
      <alignment horizontal="left" vertical="center" wrapText="1"/>
    </xf>
    <xf numFmtId="164" fontId="12" fillId="4" borderId="2" xfId="12" applyNumberFormat="1" applyFont="1" applyFill="1" applyBorder="1" applyAlignment="1">
      <alignment horizontal="center" vertical="center" wrapText="1"/>
    </xf>
    <xf numFmtId="167" fontId="12" fillId="4" borderId="2" xfId="12" applyNumberFormat="1" applyFont="1" applyFill="1" applyBorder="1" applyAlignment="1">
      <alignment horizontal="center" vertical="center" wrapText="1"/>
    </xf>
    <xf numFmtId="0" fontId="12" fillId="4" borderId="10" xfId="12" applyFont="1" applyFill="1" applyBorder="1" applyAlignment="1">
      <alignment horizontal="left" vertical="center" wrapText="1"/>
    </xf>
    <xf numFmtId="164" fontId="12" fillId="4" borderId="10" xfId="12" applyNumberFormat="1" applyFont="1" applyFill="1" applyBorder="1" applyAlignment="1">
      <alignment horizontal="center" vertical="center" wrapText="1"/>
    </xf>
    <xf numFmtId="164" fontId="5" fillId="4" borderId="2" xfId="12" applyNumberFormat="1" applyFont="1" applyFill="1" applyBorder="1" applyAlignment="1">
      <alignment horizontal="center" vertical="center" wrapText="1"/>
    </xf>
    <xf numFmtId="0" fontId="12" fillId="4" borderId="12" xfId="0" applyFont="1" applyFill="1" applyBorder="1" applyAlignment="1">
      <alignment horizontal="left" vertical="center" wrapText="1"/>
    </xf>
    <xf numFmtId="0" fontId="12" fillId="4" borderId="10" xfId="0" applyFont="1" applyFill="1" applyBorder="1" applyAlignment="1">
      <alignment horizontal="left" vertical="center" wrapText="1"/>
    </xf>
    <xf numFmtId="0" fontId="12" fillId="4" borderId="2" xfId="0" applyFont="1" applyFill="1" applyBorder="1" applyAlignment="1">
      <alignment horizontal="left" vertical="center" wrapText="1"/>
    </xf>
    <xf numFmtId="2" fontId="12" fillId="4" borderId="2" xfId="0" applyNumberFormat="1" applyFont="1" applyFill="1" applyBorder="1" applyAlignment="1">
      <alignment horizontal="center" vertical="center" wrapText="1"/>
    </xf>
    <xf numFmtId="0" fontId="12" fillId="4" borderId="2" xfId="0" applyFont="1" applyFill="1" applyBorder="1" applyAlignment="1">
      <alignment horizontal="center" vertical="center" wrapText="1"/>
    </xf>
    <xf numFmtId="9" fontId="19" fillId="4" borderId="9" xfId="4" applyFont="1" applyFill="1" applyBorder="1" applyAlignment="1">
      <alignment horizontal="center"/>
    </xf>
    <xf numFmtId="9" fontId="19" fillId="4" borderId="0" xfId="4" applyFont="1" applyFill="1" applyBorder="1" applyAlignment="1">
      <alignment horizontal="center"/>
    </xf>
    <xf numFmtId="9" fontId="11" fillId="4" borderId="2" xfId="0" applyNumberFormat="1" applyFont="1" applyFill="1" applyBorder="1" applyAlignment="1">
      <alignment horizontal="center" vertical="center" wrapText="1"/>
    </xf>
    <xf numFmtId="9" fontId="12" fillId="4" borderId="2" xfId="0" applyNumberFormat="1" applyFont="1" applyFill="1" applyBorder="1" applyAlignment="1">
      <alignment horizontal="center" vertical="center" wrapText="1"/>
    </xf>
    <xf numFmtId="0" fontId="12" fillId="4" borderId="23" xfId="0" applyFont="1" applyFill="1" applyBorder="1" applyAlignment="1">
      <alignment horizontal="left" vertical="center" wrapText="1"/>
    </xf>
    <xf numFmtId="0" fontId="12" fillId="4" borderId="7" xfId="0" applyFont="1" applyFill="1" applyBorder="1" applyAlignment="1">
      <alignment horizontal="left" vertical="center" wrapText="1"/>
    </xf>
    <xf numFmtId="2" fontId="12" fillId="4" borderId="2" xfId="0" applyNumberFormat="1" applyFont="1" applyFill="1" applyBorder="1" applyAlignment="1">
      <alignment horizontal="left" vertical="center" wrapText="1"/>
    </xf>
    <xf numFmtId="2" fontId="11" fillId="3" borderId="10" xfId="0" applyNumberFormat="1" applyFont="1" applyFill="1" applyBorder="1" applyAlignment="1">
      <alignment horizontal="left" vertical="center" wrapText="1"/>
    </xf>
    <xf numFmtId="2" fontId="12" fillId="4" borderId="22" xfId="0" applyNumberFormat="1" applyFont="1" applyFill="1" applyBorder="1" applyAlignment="1">
      <alignment horizontal="left" vertical="center" wrapText="1"/>
    </xf>
    <xf numFmtId="2" fontId="12" fillId="4" borderId="8" xfId="0" applyNumberFormat="1" applyFont="1" applyFill="1" applyBorder="1" applyAlignment="1">
      <alignment horizontal="left" vertical="center" wrapText="1"/>
    </xf>
    <xf numFmtId="0" fontId="12" fillId="4" borderId="21" xfId="0" applyFont="1" applyFill="1" applyBorder="1" applyAlignment="1">
      <alignment horizontal="left" vertical="center" wrapText="1"/>
    </xf>
    <xf numFmtId="0" fontId="11" fillId="3" borderId="7" xfId="0" applyFont="1" applyFill="1" applyBorder="1" applyAlignment="1">
      <alignment horizontal="left" vertical="center" wrapText="1"/>
    </xf>
    <xf numFmtId="0" fontId="11" fillId="3" borderId="0" xfId="0" applyFont="1" applyFill="1" applyBorder="1" applyAlignment="1">
      <alignment horizontal="left" vertical="center" wrapText="1"/>
    </xf>
    <xf numFmtId="0" fontId="12" fillId="4" borderId="0" xfId="0" applyFont="1" applyFill="1" applyBorder="1" applyAlignment="1">
      <alignment horizontal="left" vertical="center" wrapText="1"/>
    </xf>
    <xf numFmtId="169" fontId="12" fillId="4" borderId="12" xfId="0" applyNumberFormat="1" applyFont="1" applyFill="1" applyBorder="1" applyAlignment="1">
      <alignment horizontal="left" vertical="center" wrapText="1"/>
    </xf>
    <xf numFmtId="169" fontId="12" fillId="4" borderId="2" xfId="0" applyNumberFormat="1" applyFont="1" applyFill="1" applyBorder="1" applyAlignment="1">
      <alignment horizontal="left" vertical="center" wrapText="1"/>
    </xf>
    <xf numFmtId="0" fontId="12" fillId="4" borderId="6"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5" fillId="4" borderId="2" xfId="2" applyFont="1" applyFill="1" applyBorder="1" applyAlignment="1">
      <alignment horizontal="right" vertical="center" wrapText="1"/>
    </xf>
    <xf numFmtId="165" fontId="5" fillId="4" borderId="2" xfId="2" applyNumberFormat="1" applyFont="1" applyFill="1" applyBorder="1" applyAlignment="1">
      <alignment horizontal="center" vertical="center" wrapText="1"/>
    </xf>
    <xf numFmtId="166" fontId="5" fillId="4" borderId="2" xfId="3" applyNumberFormat="1" applyFont="1" applyFill="1" applyBorder="1" applyAlignment="1">
      <alignment horizontal="center" vertical="center" wrapText="1"/>
    </xf>
    <xf numFmtId="0" fontId="11" fillId="3" borderId="1" xfId="0" applyFont="1" applyFill="1" applyBorder="1" applyAlignment="1">
      <alignment horizontal="left" vertical="center"/>
    </xf>
    <xf numFmtId="0" fontId="12" fillId="51" borderId="0" xfId="0" applyFont="1" applyFill="1" applyBorder="1" applyAlignment="1">
      <alignment horizontal="right" vertical="center" wrapText="1"/>
    </xf>
    <xf numFmtId="0" fontId="11" fillId="51" borderId="0" xfId="8" applyNumberFormat="1" applyFont="1" applyFill="1" applyBorder="1" applyAlignment="1">
      <alignment horizontal="right" vertical="center" wrapText="1"/>
    </xf>
    <xf numFmtId="171" fontId="11" fillId="3" borderId="37" xfId="8" applyNumberFormat="1" applyFont="1" applyFill="1" applyBorder="1" applyAlignment="1">
      <alignment horizontal="right" vertical="center" wrapText="1"/>
    </xf>
    <xf numFmtId="171" fontId="12" fillId="3" borderId="0" xfId="8" applyNumberFormat="1" applyFont="1" applyFill="1" applyBorder="1" applyAlignment="1">
      <alignment horizontal="right" vertical="center" wrapText="1"/>
    </xf>
    <xf numFmtId="171" fontId="12" fillId="3" borderId="2" xfId="8" applyNumberFormat="1" applyFont="1" applyFill="1" applyBorder="1" applyAlignment="1">
      <alignment horizontal="right" vertical="center" wrapText="1"/>
    </xf>
    <xf numFmtId="0" fontId="11" fillId="51" borderId="2" xfId="8" applyNumberFormat="1" applyFont="1" applyFill="1" applyBorder="1" applyAlignment="1">
      <alignment horizontal="right" vertical="center" wrapText="1"/>
    </xf>
    <xf numFmtId="171" fontId="12" fillId="3" borderId="37" xfId="8" applyNumberFormat="1" applyFont="1" applyFill="1" applyBorder="1" applyAlignment="1">
      <alignment horizontal="right" vertical="center" wrapText="1"/>
    </xf>
    <xf numFmtId="171" fontId="12" fillId="3" borderId="1" xfId="8" applyNumberFormat="1" applyFont="1" applyFill="1" applyBorder="1" applyAlignment="1">
      <alignment horizontal="right" vertical="center" wrapText="1"/>
    </xf>
    <xf numFmtId="0" fontId="33" fillId="0" borderId="0" xfId="0" applyFont="1" applyFill="1" applyBorder="1" applyAlignment="1">
      <alignment horizontal="left" indent="1"/>
    </xf>
    <xf numFmtId="0" fontId="33" fillId="0" borderId="0" xfId="0" applyFont="1"/>
    <xf numFmtId="0" fontId="0" fillId="0" borderId="0" xfId="0" applyFill="1" applyBorder="1"/>
    <xf numFmtId="0" fontId="27" fillId="0" borderId="0" xfId="0" applyFont="1" applyFill="1" applyBorder="1"/>
    <xf numFmtId="0" fontId="27" fillId="0" borderId="0" xfId="0" applyFont="1" applyFill="1" applyBorder="1" applyAlignment="1">
      <alignment vertical="center"/>
    </xf>
    <xf numFmtId="0" fontId="2" fillId="0" borderId="0" xfId="0" applyFont="1" applyFill="1" applyBorder="1" applyAlignment="1">
      <alignment horizontal="left" vertical="center" wrapText="1"/>
    </xf>
    <xf numFmtId="0" fontId="0" fillId="0" borderId="0" xfId="0" applyFont="1" applyFill="1" applyBorder="1"/>
    <xf numFmtId="0" fontId="2" fillId="0" borderId="0" xfId="0" applyFont="1" applyFill="1" applyBorder="1" applyAlignment="1">
      <alignment horizontal="left" vertical="center"/>
    </xf>
    <xf numFmtId="0" fontId="55" fillId="0" borderId="0" xfId="0" applyFont="1" applyFill="1" applyBorder="1"/>
    <xf numFmtId="0" fontId="21" fillId="0" borderId="0" xfId="0" applyFont="1" applyFill="1" applyBorder="1"/>
    <xf numFmtId="164" fontId="19" fillId="0" borderId="0" xfId="0" applyNumberFormat="1" applyFont="1" applyFill="1" applyBorder="1"/>
    <xf numFmtId="0" fontId="0" fillId="0" borderId="0" xfId="0" applyFill="1" applyBorder="1" applyAlignment="1">
      <alignment wrapText="1"/>
    </xf>
    <xf numFmtId="0" fontId="41" fillId="4" borderId="0" xfId="2" applyFont="1" applyFill="1" applyBorder="1" applyAlignment="1">
      <alignment vertical="top" wrapText="1"/>
    </xf>
    <xf numFmtId="1" fontId="41" fillId="4" borderId="0" xfId="2" applyNumberFormat="1" applyFont="1" applyFill="1" applyBorder="1" applyAlignment="1">
      <alignment horizontal="center"/>
    </xf>
    <xf numFmtId="0" fontId="21" fillId="3" borderId="1" xfId="0" applyFont="1" applyFill="1" applyBorder="1" applyAlignment="1">
      <alignment horizontal="right" vertical="center" wrapText="1"/>
    </xf>
    <xf numFmtId="0" fontId="21" fillId="3" borderId="1" xfId="0" applyFont="1" applyFill="1" applyBorder="1" applyAlignment="1">
      <alignment horizontal="center" vertical="center" wrapText="1"/>
    </xf>
    <xf numFmtId="0" fontId="19" fillId="3" borderId="0" xfId="0" applyFont="1" applyFill="1" applyBorder="1" applyAlignment="1">
      <alignment horizontal="right" vertical="center" wrapText="1"/>
    </xf>
    <xf numFmtId="0" fontId="19" fillId="3" borderId="0" xfId="0" applyFont="1" applyFill="1" applyBorder="1" applyAlignment="1">
      <alignment horizontal="center" vertical="center" wrapText="1"/>
    </xf>
    <xf numFmtId="0" fontId="21" fillId="3" borderId="0" xfId="0" applyFont="1" applyFill="1" applyBorder="1" applyAlignment="1">
      <alignment horizontal="center" vertical="center" wrapText="1"/>
    </xf>
    <xf numFmtId="0" fontId="19" fillId="3" borderId="2" xfId="0" applyFont="1" applyFill="1" applyBorder="1" applyAlignment="1">
      <alignment horizontal="right" vertical="center" wrapText="1"/>
    </xf>
    <xf numFmtId="0" fontId="19" fillId="3" borderId="2"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19" fillId="3" borderId="1" xfId="0" applyFont="1" applyFill="1" applyBorder="1" applyAlignment="1">
      <alignment horizontal="right" vertical="center" wrapText="1"/>
    </xf>
    <xf numFmtId="0" fontId="19" fillId="3" borderId="1" xfId="0" applyFont="1" applyFill="1" applyBorder="1" applyAlignment="1">
      <alignment horizontal="center" vertical="center" wrapText="1"/>
    </xf>
    <xf numFmtId="0" fontId="4" fillId="3" borderId="37" xfId="9" applyFont="1" applyFill="1" applyBorder="1" applyAlignment="1" applyProtection="1">
      <alignment horizontal="right" vertical="center" wrapText="1"/>
    </xf>
    <xf numFmtId="0" fontId="0" fillId="0" borderId="0" xfId="0" applyFont="1" applyAlignment="1">
      <alignment horizontal="left"/>
    </xf>
    <xf numFmtId="0" fontId="103" fillId="0" borderId="0" xfId="0" applyFont="1" applyAlignment="1">
      <alignment horizontal="left"/>
    </xf>
    <xf numFmtId="0" fontId="102" fillId="0" borderId="0" xfId="0" applyFont="1" applyAlignment="1">
      <alignment horizontal="left"/>
    </xf>
    <xf numFmtId="0" fontId="104" fillId="25" borderId="0" xfId="12" applyFont="1" applyFill="1"/>
    <xf numFmtId="0" fontId="0" fillId="0" borderId="0" xfId="0"/>
    <xf numFmtId="166" fontId="19" fillId="0" borderId="0" xfId="4" applyNumberFormat="1" applyFont="1" applyAlignment="1">
      <alignment horizontal="left"/>
    </xf>
    <xf numFmtId="166" fontId="21" fillId="2" borderId="0" xfId="4" applyNumberFormat="1" applyFont="1" applyFill="1" applyAlignment="1">
      <alignment horizontal="left"/>
    </xf>
    <xf numFmtId="0" fontId="0" fillId="0" borderId="0" xfId="0"/>
    <xf numFmtId="0" fontId="5" fillId="3" borderId="1" xfId="2" applyFont="1" applyFill="1" applyBorder="1" applyAlignment="1">
      <alignment horizontal="left" vertical="center" wrapText="1"/>
    </xf>
    <xf numFmtId="0" fontId="25" fillId="0" borderId="0" xfId="2" applyFont="1" applyFill="1" applyBorder="1" applyAlignment="1"/>
    <xf numFmtId="0" fontId="4" fillId="3" borderId="1" xfId="2" applyFont="1" applyFill="1" applyBorder="1" applyAlignment="1">
      <alignment vertical="center" wrapText="1"/>
    </xf>
    <xf numFmtId="0" fontId="5" fillId="3" borderId="0" xfId="2" applyFont="1" applyFill="1" applyBorder="1" applyAlignment="1">
      <alignment vertical="center" wrapText="1"/>
    </xf>
    <xf numFmtId="0" fontId="5" fillId="4" borderId="2" xfId="2" applyFont="1" applyFill="1" applyBorder="1" applyAlignment="1">
      <alignment vertical="center" wrapText="1"/>
    </xf>
    <xf numFmtId="0" fontId="5" fillId="3" borderId="2" xfId="2" applyFont="1" applyFill="1" applyBorder="1" applyAlignment="1">
      <alignment vertical="center" wrapText="1"/>
    </xf>
    <xf numFmtId="0" fontId="5" fillId="2" borderId="2" xfId="2" applyFont="1" applyFill="1" applyBorder="1" applyAlignment="1">
      <alignment vertical="center" wrapText="1"/>
    </xf>
    <xf numFmtId="0" fontId="5" fillId="3" borderId="1" xfId="2" applyFont="1" applyFill="1" applyBorder="1" applyAlignment="1">
      <alignment vertical="center" wrapText="1"/>
    </xf>
    <xf numFmtId="0" fontId="17" fillId="0" borderId="0" xfId="2" applyFont="1" applyFill="1" applyAlignment="1"/>
    <xf numFmtId="0" fontId="7" fillId="0" borderId="0" xfId="2" applyFont="1" applyFill="1" applyAlignment="1"/>
    <xf numFmtId="0" fontId="3" fillId="0" borderId="0" xfId="2" applyFill="1" applyAlignment="1"/>
    <xf numFmtId="165" fontId="5" fillId="3" borderId="0" xfId="2" applyNumberFormat="1" applyFont="1" applyFill="1" applyBorder="1" applyAlignment="1">
      <alignment horizontal="right" vertical="center" wrapText="1"/>
    </xf>
    <xf numFmtId="166" fontId="5" fillId="3" borderId="1" xfId="3" applyNumberFormat="1" applyFont="1" applyFill="1" applyBorder="1" applyAlignment="1">
      <alignment horizontal="right" vertical="center" wrapText="1"/>
    </xf>
    <xf numFmtId="165" fontId="5" fillId="3" borderId="2" xfId="2" applyNumberFormat="1" applyFont="1" applyFill="1" applyBorder="1" applyAlignment="1">
      <alignment horizontal="right" vertical="center" wrapText="1"/>
    </xf>
    <xf numFmtId="166" fontId="5" fillId="3" borderId="2" xfId="3" applyNumberFormat="1" applyFont="1" applyFill="1" applyBorder="1" applyAlignment="1">
      <alignment horizontal="right" vertical="center" wrapText="1"/>
    </xf>
    <xf numFmtId="165" fontId="5" fillId="3" borderId="1" xfId="2" applyNumberFormat="1" applyFont="1" applyFill="1" applyBorder="1" applyAlignment="1">
      <alignment horizontal="right" vertical="center" wrapText="1"/>
    </xf>
    <xf numFmtId="166" fontId="5" fillId="3" borderId="0" xfId="3" applyNumberFormat="1" applyFont="1" applyFill="1" applyBorder="1" applyAlignment="1">
      <alignment horizontal="right" vertical="center" wrapText="1"/>
    </xf>
    <xf numFmtId="165" fontId="5" fillId="4" borderId="2" xfId="2" applyNumberFormat="1" applyFont="1" applyFill="1" applyBorder="1" applyAlignment="1">
      <alignment horizontal="right" vertical="center" wrapText="1"/>
    </xf>
    <xf numFmtId="165" fontId="5" fillId="2" borderId="2" xfId="2" applyNumberFormat="1" applyFont="1" applyFill="1" applyBorder="1" applyAlignment="1">
      <alignment horizontal="right" vertical="center" wrapText="1"/>
    </xf>
    <xf numFmtId="166" fontId="5" fillId="4" borderId="2" xfId="3" applyNumberFormat="1" applyFont="1" applyFill="1" applyBorder="1" applyAlignment="1">
      <alignment horizontal="right" vertical="center" wrapText="1"/>
    </xf>
    <xf numFmtId="166" fontId="5" fillId="2" borderId="2" xfId="3" applyNumberFormat="1" applyFont="1" applyFill="1" applyBorder="1" applyAlignment="1">
      <alignment horizontal="right" vertical="center" wrapText="1"/>
    </xf>
    <xf numFmtId="0" fontId="4" fillId="3" borderId="12" xfId="0" applyFont="1" applyFill="1" applyBorder="1" applyAlignment="1">
      <alignment horizontal="left" vertical="center" wrapText="1"/>
    </xf>
    <xf numFmtId="0" fontId="88" fillId="0" borderId="0" xfId="0" applyFont="1" applyAlignment="1">
      <alignment horizontal="left"/>
    </xf>
    <xf numFmtId="0" fontId="4" fillId="3" borderId="2" xfId="479" applyFont="1" applyFill="1" applyBorder="1" applyAlignment="1">
      <alignment horizontal="left" vertical="center" wrapText="1"/>
    </xf>
    <xf numFmtId="0" fontId="5" fillId="3" borderId="10" xfId="0" applyFont="1" applyFill="1" applyBorder="1" applyAlignment="1">
      <alignment horizontal="left" vertical="center" wrapText="1"/>
    </xf>
    <xf numFmtId="0" fontId="5" fillId="4" borderId="2"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4" borderId="12"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12" xfId="0" applyFont="1" applyFill="1" applyBorder="1" applyAlignment="1">
      <alignment horizontal="left" vertical="center" wrapText="1"/>
    </xf>
    <xf numFmtId="0" fontId="5" fillId="3" borderId="0" xfId="0" applyFont="1" applyFill="1" applyBorder="1" applyAlignment="1">
      <alignment horizontal="left" vertical="center" wrapText="1"/>
    </xf>
    <xf numFmtId="0" fontId="5" fillId="3" borderId="1" xfId="0" applyFont="1" applyFill="1" applyBorder="1" applyAlignment="1">
      <alignment horizontal="left" vertical="center" wrapText="1"/>
    </xf>
    <xf numFmtId="0" fontId="4" fillId="3" borderId="2" xfId="0" applyFont="1" applyFill="1" applyBorder="1" applyAlignment="1">
      <alignment horizontal="left" vertical="center" wrapText="1"/>
    </xf>
    <xf numFmtId="0" fontId="5" fillId="4" borderId="10" xfId="0" applyFont="1" applyFill="1" applyBorder="1" applyAlignment="1">
      <alignment horizontal="left" vertical="center" wrapText="1"/>
    </xf>
    <xf numFmtId="164" fontId="12" fillId="3" borderId="2" xfId="8" applyNumberFormat="1" applyFont="1" applyFill="1" applyBorder="1" applyAlignment="1">
      <alignment horizontal="right" vertical="center" wrapText="1"/>
    </xf>
    <xf numFmtId="0" fontId="12" fillId="3" borderId="2" xfId="0" applyFont="1" applyFill="1" applyBorder="1" applyAlignment="1">
      <alignment vertical="center" wrapText="1"/>
    </xf>
    <xf numFmtId="164" fontId="12" fillId="3" borderId="2" xfId="0" applyNumberFormat="1" applyFont="1" applyFill="1" applyBorder="1" applyAlignment="1">
      <alignment vertical="center" wrapText="1"/>
    </xf>
    <xf numFmtId="164" fontId="12" fillId="3" borderId="2" xfId="8" applyNumberFormat="1" applyFont="1" applyFill="1" applyBorder="1" applyAlignment="1">
      <alignment vertical="center" wrapText="1"/>
    </xf>
    <xf numFmtId="0" fontId="12" fillId="4" borderId="5" xfId="0" applyFont="1" applyFill="1" applyBorder="1" applyAlignment="1">
      <alignment horizontal="left" vertical="center" wrapText="1"/>
    </xf>
    <xf numFmtId="0" fontId="12" fillId="2" borderId="5" xfId="0" applyFont="1" applyFill="1" applyBorder="1" applyAlignment="1">
      <alignment horizontal="left" vertical="center" wrapText="1"/>
    </xf>
    <xf numFmtId="2" fontId="12" fillId="2" borderId="0" xfId="0" applyNumberFormat="1" applyFont="1" applyFill="1" applyBorder="1" applyAlignment="1">
      <alignment horizontal="left" vertical="center" wrapText="1"/>
    </xf>
    <xf numFmtId="2" fontId="11" fillId="3" borderId="6" xfId="0" applyNumberFormat="1" applyFont="1" applyFill="1" applyBorder="1" applyAlignment="1">
      <alignment horizontal="left" vertical="center" wrapText="1"/>
    </xf>
    <xf numFmtId="169" fontId="12" fillId="3" borderId="1" xfId="0" applyNumberFormat="1" applyFont="1" applyFill="1" applyBorder="1" applyAlignment="1">
      <alignment horizontal="left" vertical="center" wrapText="1"/>
    </xf>
    <xf numFmtId="2" fontId="12" fillId="3" borderId="1" xfId="0" applyNumberFormat="1" applyFont="1" applyFill="1" applyBorder="1" applyAlignment="1">
      <alignment horizontal="left" vertical="center" wrapText="1"/>
    </xf>
    <xf numFmtId="0" fontId="12" fillId="2" borderId="1" xfId="0" applyFont="1" applyFill="1" applyBorder="1" applyAlignment="1">
      <alignment horizontal="left" vertical="center" wrapText="1"/>
    </xf>
    <xf numFmtId="2" fontId="12" fillId="2" borderId="4" xfId="0" applyNumberFormat="1" applyFont="1" applyFill="1" applyBorder="1" applyAlignment="1">
      <alignment horizontal="left" vertical="center" wrapText="1"/>
    </xf>
    <xf numFmtId="0" fontId="12" fillId="3" borderId="3"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4" fillId="2" borderId="2" xfId="2" applyFont="1" applyFill="1" applyBorder="1" applyAlignment="1">
      <alignment horizontal="left" vertical="center" wrapText="1"/>
    </xf>
    <xf numFmtId="0" fontId="12" fillId="3" borderId="25"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41" fillId="0" borderId="0" xfId="0" applyFont="1" applyAlignment="1">
      <alignment horizontal="center"/>
    </xf>
    <xf numFmtId="0" fontId="41" fillId="25" borderId="0" xfId="0" applyFont="1" applyFill="1" applyAlignment="1">
      <alignment horizontal="center"/>
    </xf>
    <xf numFmtId="0" fontId="5" fillId="3" borderId="10" xfId="0" applyFont="1" applyFill="1" applyBorder="1" applyAlignment="1">
      <alignment horizontal="right" vertical="center" wrapText="1" indent="2"/>
    </xf>
    <xf numFmtId="0" fontId="5" fillId="3" borderId="2" xfId="0" applyFont="1" applyFill="1" applyBorder="1" applyAlignment="1">
      <alignment horizontal="right" vertical="center" wrapText="1" indent="2"/>
    </xf>
    <xf numFmtId="0" fontId="5" fillId="3" borderId="1" xfId="0" applyFont="1" applyFill="1" applyBorder="1" applyAlignment="1">
      <alignment horizontal="right" vertical="center" wrapText="1" indent="2"/>
    </xf>
    <xf numFmtId="0" fontId="5" fillId="3" borderId="9" xfId="0" applyFont="1" applyFill="1" applyBorder="1" applyAlignment="1">
      <alignment horizontal="right" vertical="center" wrapText="1" indent="2"/>
    </xf>
    <xf numFmtId="0" fontId="4" fillId="3" borderId="1" xfId="0" applyFont="1" applyFill="1" applyBorder="1" applyAlignment="1">
      <alignment horizontal="right" vertical="center" wrapText="1" indent="2"/>
    </xf>
    <xf numFmtId="0" fontId="5" fillId="3" borderId="0" xfId="0" applyFont="1" applyFill="1" applyBorder="1" applyAlignment="1">
      <alignment horizontal="right" vertical="center" wrapText="1" indent="2"/>
    </xf>
    <xf numFmtId="0" fontId="5" fillId="3" borderId="12" xfId="0" applyFont="1" applyFill="1" applyBorder="1" applyAlignment="1">
      <alignment horizontal="right" vertical="center" wrapText="1" indent="2"/>
    </xf>
    <xf numFmtId="0" fontId="12" fillId="2" borderId="7"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2" fillId="2" borderId="21"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5" fillId="4" borderId="10" xfId="0" applyFont="1" applyFill="1" applyBorder="1" applyAlignment="1" applyProtection="1">
      <alignment horizontal="left" vertical="center" wrapText="1"/>
    </xf>
    <xf numFmtId="0" fontId="5" fillId="3" borderId="2" xfId="0" applyFont="1" applyFill="1" applyBorder="1" applyAlignment="1" applyProtection="1">
      <alignment horizontal="left" vertical="center" wrapText="1"/>
    </xf>
    <xf numFmtId="0" fontId="5" fillId="3" borderId="12" xfId="0" applyFont="1" applyFill="1" applyBorder="1" applyAlignment="1" applyProtection="1">
      <alignment horizontal="left" vertical="center" wrapText="1"/>
    </xf>
    <xf numFmtId="0" fontId="5" fillId="3" borderId="10" xfId="0" applyFont="1" applyFill="1" applyBorder="1" applyAlignment="1" applyProtection="1">
      <alignment horizontal="left" vertical="center" wrapText="1"/>
    </xf>
    <xf numFmtId="0" fontId="5" fillId="4" borderId="12" xfId="0" applyFont="1" applyFill="1" applyBorder="1" applyAlignment="1" applyProtection="1">
      <alignment horizontal="left" vertical="center" wrapText="1"/>
    </xf>
    <xf numFmtId="0" fontId="5" fillId="2" borderId="12" xfId="0" applyFont="1" applyFill="1" applyBorder="1" applyAlignment="1" applyProtection="1">
      <alignment horizontal="left" vertical="center" wrapText="1"/>
    </xf>
    <xf numFmtId="0" fontId="4" fillId="4" borderId="0" xfId="0" applyFont="1" applyFill="1" applyBorder="1" applyAlignment="1" applyProtection="1">
      <alignment horizontal="right" vertical="center" wrapText="1"/>
    </xf>
    <xf numFmtId="164" fontId="12" fillId="3" borderId="2" xfId="0" applyNumberFormat="1" applyFont="1" applyFill="1" applyBorder="1" applyAlignment="1">
      <alignment horizontal="right" vertical="center" wrapText="1"/>
    </xf>
    <xf numFmtId="164" fontId="12" fillId="2" borderId="2" xfId="0" applyNumberFormat="1" applyFont="1" applyFill="1" applyBorder="1" applyAlignment="1">
      <alignment horizontal="right" vertical="center" wrapText="1"/>
    </xf>
    <xf numFmtId="0" fontId="12" fillId="4" borderId="1" xfId="0" applyFont="1" applyFill="1" applyBorder="1" applyAlignment="1">
      <alignment horizontal="right" vertical="center" wrapText="1"/>
    </xf>
    <xf numFmtId="0" fontId="0" fillId="0" borderId="0" xfId="0"/>
    <xf numFmtId="0" fontId="12" fillId="3" borderId="10" xfId="0" applyFont="1" applyFill="1" applyBorder="1" applyAlignment="1">
      <alignment horizontal="left" vertical="center" textRotation="90" wrapText="1"/>
    </xf>
    <xf numFmtId="0" fontId="12" fillId="3" borderId="37" xfId="0" applyFont="1" applyFill="1" applyBorder="1" applyAlignment="1">
      <alignment horizontal="left" vertical="center" textRotation="90" wrapText="1"/>
    </xf>
    <xf numFmtId="0" fontId="12" fillId="3" borderId="22" xfId="0" applyFont="1" applyFill="1" applyBorder="1" applyAlignment="1">
      <alignment horizontal="left" vertical="center" textRotation="90" wrapText="1"/>
    </xf>
    <xf numFmtId="0" fontId="11" fillId="3" borderId="21" xfId="0" applyFont="1" applyFill="1" applyBorder="1" applyAlignment="1">
      <alignment horizontal="left" vertical="center" textRotation="90" wrapText="1"/>
    </xf>
    <xf numFmtId="0" fontId="11" fillId="3" borderId="10" xfId="0" applyFont="1" applyFill="1" applyBorder="1" applyAlignment="1">
      <alignment horizontal="left" vertical="center" textRotation="90" wrapText="1"/>
    </xf>
    <xf numFmtId="0" fontId="12" fillId="3" borderId="21" xfId="0" applyFont="1" applyFill="1" applyBorder="1" applyAlignment="1">
      <alignment horizontal="left" vertical="center" textRotation="90" wrapText="1"/>
    </xf>
    <xf numFmtId="0" fontId="19" fillId="0" borderId="0" xfId="0" applyFont="1" applyFill="1" applyBorder="1" applyAlignment="1">
      <alignment horizontal="left"/>
    </xf>
    <xf numFmtId="0" fontId="11" fillId="0" borderId="0"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0" xfId="0" applyFont="1" applyFill="1" applyBorder="1" applyAlignment="1">
      <alignment horizontal="left" vertical="center" textRotation="90" wrapText="1"/>
    </xf>
    <xf numFmtId="0" fontId="19" fillId="0" borderId="0" xfId="0" applyFont="1" applyFill="1" applyAlignment="1">
      <alignment horizontal="left"/>
    </xf>
    <xf numFmtId="0" fontId="11" fillId="0" borderId="1" xfId="0" applyFont="1" applyFill="1" applyBorder="1" applyAlignment="1">
      <alignment horizontal="left" vertical="center" wrapText="1"/>
    </xf>
    <xf numFmtId="0" fontId="12" fillId="0" borderId="0" xfId="0" applyFont="1" applyFill="1" applyBorder="1" applyAlignment="1">
      <alignment vertical="center"/>
    </xf>
    <xf numFmtId="0" fontId="48" fillId="0" borderId="1" xfId="0" applyFont="1" applyFill="1" applyBorder="1" applyAlignment="1">
      <alignment horizontal="left" vertical="center"/>
    </xf>
    <xf numFmtId="0" fontId="4" fillId="3" borderId="1" xfId="2" applyFont="1" applyFill="1" applyBorder="1" applyAlignment="1">
      <alignment horizontal="left" vertical="center" wrapText="1"/>
    </xf>
    <xf numFmtId="0" fontId="11" fillId="3" borderId="7" xfId="0" applyFont="1" applyFill="1" applyBorder="1" applyAlignment="1">
      <alignment horizontal="center" vertical="center" textRotation="90" wrapText="1"/>
    </xf>
    <xf numFmtId="0" fontId="11" fillId="3" borderId="2" xfId="0" applyFont="1" applyFill="1" applyBorder="1" applyAlignment="1">
      <alignment horizontal="center" vertical="center" textRotation="90" wrapText="1"/>
    </xf>
    <xf numFmtId="0" fontId="11" fillId="3" borderId="8" xfId="0" applyFont="1" applyFill="1" applyBorder="1" applyAlignment="1">
      <alignment horizontal="center" vertical="center" textRotation="90" wrapText="1"/>
    </xf>
    <xf numFmtId="9" fontId="11" fillId="3" borderId="8" xfId="4" applyFont="1" applyFill="1" applyBorder="1" applyAlignment="1">
      <alignment horizontal="center" vertical="center" textRotation="90" wrapText="1"/>
    </xf>
    <xf numFmtId="0" fontId="11" fillId="3" borderId="1" xfId="0" applyFont="1" applyFill="1" applyBorder="1" applyAlignment="1">
      <alignment horizontal="center" vertical="center" wrapText="1"/>
    </xf>
    <xf numFmtId="0" fontId="12" fillId="2" borderId="0" xfId="0" applyFont="1" applyFill="1" applyBorder="1" applyAlignment="1">
      <alignment horizontal="right" vertical="center" wrapText="1"/>
    </xf>
    <xf numFmtId="0" fontId="12" fillId="2" borderId="0" xfId="0" applyFont="1" applyFill="1" applyBorder="1" applyAlignment="1">
      <alignment horizontal="left" vertical="center" wrapText="1"/>
    </xf>
    <xf numFmtId="0" fontId="12" fillId="2" borderId="1" xfId="0" applyFont="1" applyFill="1" applyBorder="1" applyAlignment="1">
      <alignment horizontal="right" vertical="center" wrapText="1"/>
    </xf>
    <xf numFmtId="0" fontId="12" fillId="2" borderId="0" xfId="0" applyFont="1" applyFill="1" applyBorder="1" applyAlignment="1">
      <alignment horizontal="center" vertical="center" wrapText="1"/>
    </xf>
    <xf numFmtId="164" fontId="11" fillId="2" borderId="0"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164" fontId="11" fillId="3" borderId="0" xfId="0" applyNumberFormat="1" applyFont="1" applyFill="1" applyBorder="1" applyAlignment="1">
      <alignment horizontal="center" vertical="center" wrapText="1"/>
    </xf>
    <xf numFmtId="164" fontId="11" fillId="4" borderId="2" xfId="0" applyNumberFormat="1" applyFont="1" applyFill="1" applyBorder="1" applyAlignment="1">
      <alignment horizontal="center" vertical="center" wrapText="1"/>
    </xf>
    <xf numFmtId="164" fontId="11" fillId="2" borderId="2" xfId="0" applyNumberFormat="1" applyFont="1" applyFill="1" applyBorder="1" applyAlignment="1">
      <alignment horizontal="center" vertical="center" wrapText="1"/>
    </xf>
    <xf numFmtId="0" fontId="12" fillId="4" borderId="1" xfId="0" applyFont="1" applyFill="1" applyBorder="1" applyAlignment="1">
      <alignment horizontal="center" vertical="center" wrapText="1"/>
    </xf>
    <xf numFmtId="164" fontId="11" fillId="4" borderId="1" xfId="0" applyNumberFormat="1" applyFont="1" applyFill="1" applyBorder="1" applyAlignment="1">
      <alignment horizontal="center" vertical="center" wrapText="1"/>
    </xf>
    <xf numFmtId="9" fontId="12" fillId="4" borderId="8" xfId="4" applyFont="1" applyFill="1" applyBorder="1" applyAlignment="1">
      <alignment horizontal="right" vertical="center" wrapText="1"/>
    </xf>
    <xf numFmtId="9" fontId="12" fillId="4" borderId="4" xfId="4" applyFont="1" applyFill="1" applyBorder="1" applyAlignment="1">
      <alignment horizontal="right" vertical="center" wrapText="1"/>
    </xf>
    <xf numFmtId="0" fontId="12" fillId="4" borderId="10" xfId="0" applyFont="1" applyFill="1" applyBorder="1" applyAlignment="1">
      <alignment horizontal="right" vertical="center" wrapText="1"/>
    </xf>
    <xf numFmtId="9" fontId="12" fillId="4" borderId="22" xfId="4" applyFont="1" applyFill="1" applyBorder="1" applyAlignment="1">
      <alignment horizontal="right" vertical="center" wrapText="1"/>
    </xf>
    <xf numFmtId="0" fontId="12" fillId="4" borderId="12" xfId="0" applyFont="1" applyFill="1" applyBorder="1" applyAlignment="1">
      <alignment horizontal="right" vertical="center" wrapText="1"/>
    </xf>
    <xf numFmtId="9" fontId="12" fillId="4" borderId="24" xfId="4" applyFont="1" applyFill="1" applyBorder="1" applyAlignment="1">
      <alignment horizontal="right" vertical="center" wrapText="1"/>
    </xf>
    <xf numFmtId="9" fontId="12" fillId="4" borderId="10" xfId="4" applyFont="1" applyFill="1" applyBorder="1" applyAlignment="1">
      <alignment horizontal="right" vertical="center" wrapText="1"/>
    </xf>
    <xf numFmtId="9" fontId="12" fillId="4" borderId="2" xfId="4" applyFont="1" applyFill="1" applyBorder="1" applyAlignment="1">
      <alignment horizontal="right" vertical="center" wrapText="1"/>
    </xf>
    <xf numFmtId="0" fontId="5" fillId="3" borderId="0" xfId="6" applyFont="1" applyFill="1" applyBorder="1" applyAlignment="1">
      <alignment horizontal="right" vertical="center" wrapText="1"/>
    </xf>
    <xf numFmtId="0" fontId="5" fillId="3" borderId="2" xfId="6" applyFont="1" applyFill="1" applyBorder="1" applyAlignment="1">
      <alignment horizontal="right" vertical="center" wrapText="1"/>
    </xf>
    <xf numFmtId="0" fontId="5" fillId="3" borderId="1" xfId="6" applyFont="1" applyFill="1" applyBorder="1" applyAlignment="1">
      <alignment horizontal="right" vertical="center" wrapText="1"/>
    </xf>
    <xf numFmtId="164" fontId="5" fillId="3" borderId="2" xfId="6" applyNumberFormat="1" applyFont="1" applyFill="1" applyBorder="1" applyAlignment="1">
      <alignment horizontal="right" vertical="center" wrapText="1"/>
    </xf>
    <xf numFmtId="164" fontId="5" fillId="3" borderId="1" xfId="6" applyNumberFormat="1" applyFont="1" applyFill="1" applyBorder="1" applyAlignment="1">
      <alignment horizontal="right" vertical="center" wrapText="1"/>
    </xf>
    <xf numFmtId="0" fontId="5" fillId="3" borderId="0" xfId="6" applyFont="1" applyFill="1" applyBorder="1" applyAlignment="1">
      <alignment horizontal="left" vertical="center" wrapText="1"/>
    </xf>
    <xf numFmtId="0" fontId="5" fillId="3" borderId="2" xfId="6" applyFont="1" applyFill="1" applyBorder="1" applyAlignment="1">
      <alignment horizontal="left" vertical="center" wrapText="1"/>
    </xf>
    <xf numFmtId="0" fontId="4" fillId="3" borderId="2" xfId="6" applyFont="1" applyFill="1" applyBorder="1" applyAlignment="1">
      <alignment horizontal="left" vertical="center" wrapText="1"/>
    </xf>
    <xf numFmtId="0" fontId="5" fillId="3" borderId="1" xfId="6" applyFont="1" applyFill="1" applyBorder="1" applyAlignment="1">
      <alignment horizontal="left" vertical="center" wrapText="1"/>
    </xf>
    <xf numFmtId="0" fontId="5" fillId="3" borderId="11" xfId="6" applyFont="1" applyFill="1" applyBorder="1" applyAlignment="1">
      <alignment horizontal="right" vertical="center" wrapText="1"/>
    </xf>
    <xf numFmtId="0" fontId="4" fillId="3" borderId="0" xfId="6" applyFont="1" applyFill="1" applyBorder="1" applyAlignment="1">
      <alignment horizontal="right" vertical="center" wrapText="1"/>
    </xf>
    <xf numFmtId="0" fontId="4" fillId="3" borderId="0" xfId="6" applyFont="1" applyFill="1" applyBorder="1" applyAlignment="1">
      <alignment horizontal="left" vertical="center" wrapText="1"/>
    </xf>
    <xf numFmtId="0" fontId="5" fillId="2" borderId="2" xfId="6" applyFont="1" applyFill="1" applyBorder="1" applyAlignment="1">
      <alignment horizontal="left" vertical="center" wrapText="1"/>
    </xf>
    <xf numFmtId="164" fontId="5" fillId="2" borderId="2" xfId="6" applyNumberFormat="1" applyFont="1" applyFill="1" applyBorder="1" applyAlignment="1">
      <alignment horizontal="right" vertical="center" wrapText="1"/>
    </xf>
    <xf numFmtId="0" fontId="5" fillId="4" borderId="2" xfId="6" applyFont="1" applyFill="1" applyBorder="1" applyAlignment="1">
      <alignment horizontal="left" vertical="center" wrapText="1"/>
    </xf>
    <xf numFmtId="164" fontId="5" fillId="4" borderId="2" xfId="6" applyNumberFormat="1" applyFont="1" applyFill="1" applyBorder="1" applyAlignment="1">
      <alignment horizontal="right" vertical="center" wrapText="1"/>
    </xf>
    <xf numFmtId="166" fontId="5" fillId="3" borderId="2" xfId="4" applyNumberFormat="1" applyFont="1" applyFill="1" applyBorder="1" applyAlignment="1">
      <alignment horizontal="right" vertical="center" wrapText="1"/>
    </xf>
    <xf numFmtId="166" fontId="5" fillId="3" borderId="1" xfId="4" applyNumberFormat="1" applyFont="1" applyFill="1" applyBorder="1" applyAlignment="1">
      <alignment horizontal="right" vertical="center" wrapText="1"/>
    </xf>
    <xf numFmtId="166" fontId="5" fillId="2" borderId="2" xfId="4" applyNumberFormat="1" applyFont="1" applyFill="1" applyBorder="1" applyAlignment="1">
      <alignment horizontal="right" vertical="center" wrapText="1"/>
    </xf>
    <xf numFmtId="166" fontId="5" fillId="4" borderId="2" xfId="4" applyNumberFormat="1" applyFont="1" applyFill="1" applyBorder="1" applyAlignment="1">
      <alignment horizontal="right" vertical="center" wrapText="1"/>
    </xf>
    <xf numFmtId="164" fontId="12" fillId="3" borderId="2" xfId="0" applyNumberFormat="1" applyFont="1" applyFill="1" applyBorder="1" applyAlignment="1">
      <alignment horizontal="left" vertical="center" wrapText="1"/>
    </xf>
    <xf numFmtId="1" fontId="12" fillId="3" borderId="2" xfId="0" applyNumberFormat="1" applyFont="1" applyFill="1" applyBorder="1" applyAlignment="1">
      <alignment horizontal="left" vertical="center" wrapText="1"/>
    </xf>
    <xf numFmtId="2" fontId="12" fillId="2" borderId="0" xfId="0" applyNumberFormat="1" applyFont="1" applyFill="1" applyBorder="1" applyAlignment="1">
      <alignment horizontal="center" vertical="center" wrapText="1"/>
    </xf>
    <xf numFmtId="2" fontId="12" fillId="4" borderId="0" xfId="0" applyNumberFormat="1" applyFont="1" applyFill="1" applyBorder="1" applyAlignment="1">
      <alignment horizontal="center" vertical="center" wrapText="1"/>
    </xf>
    <xf numFmtId="2" fontId="12" fillId="3" borderId="1" xfId="0" applyNumberFormat="1" applyFont="1" applyFill="1" applyBorder="1" applyAlignment="1">
      <alignment horizontal="center" vertical="center" wrapText="1"/>
    </xf>
    <xf numFmtId="2" fontId="12" fillId="4" borderId="1" xfId="0" applyNumberFormat="1" applyFont="1" applyFill="1" applyBorder="1" applyAlignment="1">
      <alignment horizontal="center" vertical="center" wrapText="1"/>
    </xf>
    <xf numFmtId="2" fontId="12" fillId="3" borderId="0" xfId="0" applyNumberFormat="1" applyFont="1" applyFill="1" applyBorder="1" applyAlignment="1">
      <alignment horizontal="center" vertical="center" wrapText="1"/>
    </xf>
    <xf numFmtId="0" fontId="12" fillId="4" borderId="0" xfId="0" applyFont="1" applyFill="1" applyBorder="1" applyAlignment="1">
      <alignment horizontal="center" vertical="center" wrapText="1"/>
    </xf>
    <xf numFmtId="0" fontId="12" fillId="3" borderId="11" xfId="0" applyFont="1" applyFill="1" applyBorder="1" applyAlignment="1">
      <alignment horizontal="left" vertical="center"/>
    </xf>
    <xf numFmtId="0" fontId="12" fillId="3" borderId="11" xfId="0" applyFont="1" applyFill="1" applyBorder="1" applyAlignment="1">
      <alignment horizontal="center" vertical="center" wrapText="1"/>
    </xf>
    <xf numFmtId="0" fontId="101" fillId="0" borderId="0" xfId="2" applyFont="1" applyAlignment="1">
      <alignment vertical="center"/>
    </xf>
    <xf numFmtId="0" fontId="105" fillId="0" borderId="0" xfId="2" applyFont="1" applyAlignment="1">
      <alignment vertical="center"/>
    </xf>
    <xf numFmtId="0" fontId="105" fillId="0" borderId="0" xfId="2" applyFont="1"/>
    <xf numFmtId="0" fontId="39" fillId="0" borderId="0" xfId="0" applyFont="1"/>
    <xf numFmtId="0" fontId="106" fillId="3" borderId="0" xfId="0" applyFont="1" applyFill="1" applyBorder="1" applyAlignment="1">
      <alignment horizontal="left" vertical="center" wrapText="1"/>
    </xf>
    <xf numFmtId="3" fontId="107" fillId="3" borderId="0" xfId="0" applyNumberFormat="1" applyFont="1" applyFill="1" applyBorder="1" applyAlignment="1">
      <alignment horizontal="center" vertical="center" wrapText="1"/>
    </xf>
    <xf numFmtId="3" fontId="106" fillId="3" borderId="0" xfId="0" applyNumberFormat="1" applyFont="1" applyFill="1" applyBorder="1" applyAlignment="1">
      <alignment horizontal="center" vertical="center" wrapText="1"/>
    </xf>
    <xf numFmtId="0" fontId="106" fillId="3" borderId="2" xfId="0" applyFont="1" applyFill="1" applyBorder="1" applyAlignment="1">
      <alignment horizontal="left" vertical="center" wrapText="1"/>
    </xf>
    <xf numFmtId="3" fontId="107" fillId="3" borderId="2" xfId="0" applyNumberFormat="1" applyFont="1" applyFill="1" applyBorder="1" applyAlignment="1">
      <alignment horizontal="center" vertical="center" wrapText="1"/>
    </xf>
    <xf numFmtId="3" fontId="106" fillId="3" borderId="2" xfId="0" applyNumberFormat="1" applyFont="1" applyFill="1" applyBorder="1" applyAlignment="1">
      <alignment horizontal="center" vertical="center" wrapText="1"/>
    </xf>
    <xf numFmtId="0" fontId="106" fillId="3" borderId="0" xfId="0" applyFont="1" applyFill="1" applyBorder="1" applyAlignment="1">
      <alignment horizontal="left" vertical="center"/>
    </xf>
    <xf numFmtId="1" fontId="106" fillId="3" borderId="0" xfId="0" applyNumberFormat="1" applyFont="1" applyFill="1" applyBorder="1" applyAlignment="1">
      <alignment horizontal="center" vertical="center" wrapText="1"/>
    </xf>
    <xf numFmtId="0" fontId="108" fillId="0" borderId="0" xfId="0" applyFont="1"/>
    <xf numFmtId="0" fontId="108" fillId="0" borderId="0" xfId="0" applyFont="1" applyAlignment="1">
      <alignment vertical="center"/>
    </xf>
    <xf numFmtId="0" fontId="109" fillId="0" borderId="0" xfId="1" applyFont="1"/>
    <xf numFmtId="0" fontId="41" fillId="0" borderId="9" xfId="6" applyNumberFormat="1" applyFont="1" applyFill="1" applyBorder="1" applyAlignment="1">
      <alignment horizontal="center"/>
    </xf>
    <xf numFmtId="0" fontId="28" fillId="0" borderId="0" xfId="0" applyFont="1" applyFill="1"/>
    <xf numFmtId="0" fontId="25" fillId="0" borderId="0" xfId="0" applyFont="1" applyFill="1"/>
    <xf numFmtId="0" fontId="57" fillId="0" borderId="0" xfId="0" applyFont="1" applyFill="1" applyBorder="1" applyAlignment="1">
      <alignment horizontal="left" vertical="center"/>
    </xf>
    <xf numFmtId="0" fontId="28" fillId="0" borderId="0" xfId="0" applyNumberFormat="1" applyFont="1" applyFill="1" applyBorder="1"/>
    <xf numFmtId="1" fontId="28" fillId="0" borderId="0" xfId="0" applyNumberFormat="1" applyFont="1" applyFill="1"/>
    <xf numFmtId="164" fontId="28" fillId="0" borderId="0" xfId="0" applyNumberFormat="1" applyFont="1" applyFill="1"/>
    <xf numFmtId="164" fontId="28" fillId="0" borderId="0" xfId="0" applyNumberFormat="1" applyFont="1"/>
    <xf numFmtId="0" fontId="101" fillId="0" borderId="0" xfId="2" applyFont="1" applyBorder="1" applyAlignment="1">
      <alignment vertical="center"/>
    </xf>
    <xf numFmtId="0" fontId="110" fillId="0" borderId="0" xfId="2" applyFont="1" applyBorder="1" applyAlignment="1">
      <alignment horizontal="left"/>
    </xf>
    <xf numFmtId="0" fontId="110" fillId="0" borderId="0" xfId="2" applyFont="1" applyBorder="1"/>
    <xf numFmtId="0" fontId="111" fillId="0" borderId="0" xfId="2" applyFont="1" applyBorder="1" applyAlignment="1">
      <alignment vertical="center"/>
    </xf>
    <xf numFmtId="0" fontId="105" fillId="0" borderId="0" xfId="2" applyFont="1" applyBorder="1" applyAlignment="1">
      <alignment vertical="center"/>
    </xf>
    <xf numFmtId="0" fontId="112" fillId="0" borderId="0" xfId="2" applyFont="1" applyBorder="1"/>
    <xf numFmtId="0" fontId="113" fillId="3" borderId="2" xfId="2" applyFont="1" applyFill="1" applyBorder="1" applyAlignment="1">
      <alignment horizontal="left" vertical="center" wrapText="1"/>
    </xf>
    <xf numFmtId="0" fontId="113" fillId="3" borderId="2" xfId="2" applyFont="1" applyFill="1" applyBorder="1" applyAlignment="1">
      <alignment horizontal="center" vertical="center" textRotation="90" wrapText="1"/>
    </xf>
    <xf numFmtId="0" fontId="110" fillId="0" borderId="10" xfId="2" applyFont="1" applyBorder="1" applyAlignment="1">
      <alignment horizontal="center"/>
    </xf>
    <xf numFmtId="0" fontId="114" fillId="3" borderId="10" xfId="2" applyFont="1" applyFill="1" applyBorder="1" applyAlignment="1">
      <alignment horizontal="left" vertical="center" wrapText="1"/>
    </xf>
    <xf numFmtId="2" fontId="114" fillId="3" borderId="10" xfId="2" applyNumberFormat="1" applyFont="1" applyFill="1" applyBorder="1" applyAlignment="1">
      <alignment horizontal="center" vertical="center" wrapText="1"/>
    </xf>
    <xf numFmtId="0" fontId="110" fillId="0" borderId="0" xfId="2" applyFont="1" applyBorder="1" applyAlignment="1">
      <alignment horizontal="center"/>
    </xf>
    <xf numFmtId="0" fontId="114" fillId="2" borderId="2" xfId="2" applyFont="1" applyFill="1" applyBorder="1" applyAlignment="1">
      <alignment horizontal="left" vertical="center" wrapText="1"/>
    </xf>
    <xf numFmtId="2" fontId="114" fillId="2" borderId="2" xfId="2" applyNumberFormat="1" applyFont="1" applyFill="1" applyBorder="1" applyAlignment="1">
      <alignment horizontal="center" vertical="center" wrapText="1"/>
    </xf>
    <xf numFmtId="0" fontId="114" fillId="4" borderId="2" xfId="2" applyFont="1" applyFill="1" applyBorder="1" applyAlignment="1">
      <alignment horizontal="left" vertical="center" wrapText="1"/>
    </xf>
    <xf numFmtId="2" fontId="114" fillId="4" borderId="2" xfId="2" applyNumberFormat="1" applyFont="1" applyFill="1" applyBorder="1" applyAlignment="1">
      <alignment horizontal="center" vertical="center" wrapText="1"/>
    </xf>
    <xf numFmtId="0" fontId="114" fillId="3" borderId="2" xfId="2" applyFont="1" applyFill="1" applyBorder="1" applyAlignment="1">
      <alignment horizontal="left" vertical="center" wrapText="1"/>
    </xf>
    <xf numFmtId="2" fontId="114" fillId="3" borderId="2" xfId="2" applyNumberFormat="1" applyFont="1" applyFill="1" applyBorder="1" applyAlignment="1">
      <alignment horizontal="center" vertical="center" wrapText="1"/>
    </xf>
    <xf numFmtId="0" fontId="110" fillId="0" borderId="9" xfId="2" applyFont="1" applyBorder="1" applyAlignment="1">
      <alignment horizontal="center"/>
    </xf>
    <xf numFmtId="0" fontId="114" fillId="3" borderId="12" xfId="2" applyFont="1" applyFill="1" applyBorder="1" applyAlignment="1">
      <alignment horizontal="left" vertical="center" wrapText="1"/>
    </xf>
    <xf numFmtId="2" fontId="114" fillId="3" borderId="12" xfId="2" applyNumberFormat="1" applyFont="1" applyFill="1" applyBorder="1" applyAlignment="1">
      <alignment horizontal="center" vertical="center" wrapText="1"/>
    </xf>
    <xf numFmtId="0" fontId="114" fillId="4" borderId="12" xfId="2" applyFont="1" applyFill="1" applyBorder="1" applyAlignment="1">
      <alignment horizontal="left" vertical="center" wrapText="1"/>
    </xf>
    <xf numFmtId="2" fontId="114" fillId="4" borderId="12" xfId="2" applyNumberFormat="1" applyFont="1" applyFill="1" applyBorder="1" applyAlignment="1">
      <alignment horizontal="center" vertical="center" wrapText="1"/>
    </xf>
    <xf numFmtId="0" fontId="114" fillId="4" borderId="10" xfId="2" applyFont="1" applyFill="1" applyBorder="1" applyAlignment="1">
      <alignment horizontal="left" vertical="center" wrapText="1"/>
    </xf>
    <xf numFmtId="2" fontId="114" fillId="4" borderId="10" xfId="2" applyNumberFormat="1" applyFont="1" applyFill="1" applyBorder="1" applyAlignment="1">
      <alignment horizontal="center" vertical="center" wrapText="1"/>
    </xf>
    <xf numFmtId="0" fontId="114" fillId="2" borderId="10" xfId="2" applyFont="1" applyFill="1" applyBorder="1" applyAlignment="1">
      <alignment horizontal="left" vertical="center" wrapText="1"/>
    </xf>
    <xf numFmtId="2" fontId="114" fillId="2" borderId="10" xfId="2" applyNumberFormat="1" applyFont="1" applyFill="1" applyBorder="1" applyAlignment="1">
      <alignment horizontal="center" vertical="center" wrapText="1"/>
    </xf>
    <xf numFmtId="0" fontId="28" fillId="25" borderId="0" xfId="0" applyFont="1" applyFill="1"/>
    <xf numFmtId="166" fontId="28" fillId="0" borderId="0" xfId="4" applyNumberFormat="1" applyFont="1"/>
    <xf numFmtId="0" fontId="27" fillId="25" borderId="0" xfId="0" applyFont="1" applyFill="1"/>
    <xf numFmtId="0" fontId="26" fillId="0" borderId="0" xfId="2" applyFont="1" applyFill="1" applyBorder="1" applyAlignment="1">
      <alignment vertical="center"/>
    </xf>
    <xf numFmtId="0" fontId="41" fillId="4" borderId="0" xfId="2" applyFont="1" applyFill="1" applyBorder="1" applyAlignment="1">
      <alignment horizontal="center"/>
    </xf>
    <xf numFmtId="1" fontId="5" fillId="3" borderId="0" xfId="2" applyNumberFormat="1" applyFont="1" applyFill="1" applyBorder="1" applyAlignment="1">
      <alignment horizontal="center" vertical="center" wrapText="1"/>
    </xf>
    <xf numFmtId="1" fontId="5" fillId="4" borderId="2" xfId="2" applyNumberFormat="1" applyFont="1" applyFill="1" applyBorder="1" applyAlignment="1">
      <alignment horizontal="center" vertical="center" wrapText="1"/>
    </xf>
    <xf numFmtId="1" fontId="5" fillId="3" borderId="2" xfId="2" applyNumberFormat="1" applyFont="1" applyFill="1" applyBorder="1" applyAlignment="1">
      <alignment horizontal="center" vertical="center" wrapText="1"/>
    </xf>
    <xf numFmtId="1" fontId="5" fillId="2" borderId="2" xfId="2" applyNumberFormat="1" applyFont="1" applyFill="1" applyBorder="1" applyAlignment="1">
      <alignment horizontal="center" vertical="center" wrapText="1"/>
    </xf>
    <xf numFmtId="1" fontId="5" fillId="3" borderId="1" xfId="2" applyNumberFormat="1" applyFont="1" applyFill="1" applyBorder="1" applyAlignment="1">
      <alignment horizontal="center" vertical="center" wrapText="1"/>
    </xf>
    <xf numFmtId="0" fontId="4" fillId="3" borderId="2" xfId="2" applyFont="1" applyFill="1" applyBorder="1" applyAlignment="1">
      <alignment horizontal="right" vertical="center" wrapText="1"/>
    </xf>
    <xf numFmtId="0" fontId="4" fillId="3" borderId="2" xfId="2" applyFont="1" applyFill="1" applyBorder="1" applyAlignment="1">
      <alignment vertical="center" wrapText="1"/>
    </xf>
    <xf numFmtId="0" fontId="4" fillId="3" borderId="2" xfId="2" applyNumberFormat="1" applyFont="1" applyFill="1" applyBorder="1" applyAlignment="1">
      <alignment horizontal="center" vertical="center" wrapText="1"/>
    </xf>
    <xf numFmtId="0" fontId="31" fillId="0" borderId="0" xfId="0" applyFont="1" applyAlignment="1">
      <alignment vertical="center"/>
    </xf>
    <xf numFmtId="0" fontId="11" fillId="3" borderId="1" xfId="0" applyFont="1" applyFill="1" applyBorder="1" applyAlignment="1">
      <alignment horizontal="center" vertical="center" wrapText="1"/>
    </xf>
    <xf numFmtId="0" fontId="11" fillId="3" borderId="2" xfId="433" applyFont="1" applyFill="1" applyBorder="1" applyAlignment="1">
      <alignment horizontal="center" vertical="center" wrapText="1"/>
    </xf>
    <xf numFmtId="0" fontId="4" fillId="3" borderId="2" xfId="433" applyFont="1" applyFill="1" applyBorder="1" applyAlignment="1">
      <alignment horizontal="center" vertical="center" wrapText="1"/>
    </xf>
    <xf numFmtId="0" fontId="5" fillId="3" borderId="0" xfId="433" applyFont="1" applyFill="1" applyBorder="1" applyAlignment="1">
      <alignment horizontal="right" vertical="center" wrapText="1"/>
    </xf>
    <xf numFmtId="0" fontId="4" fillId="3" borderId="37" xfId="433" applyFont="1" applyFill="1" applyBorder="1" applyAlignment="1">
      <alignment horizontal="center" vertical="center" wrapText="1"/>
    </xf>
    <xf numFmtId="0" fontId="12" fillId="3" borderId="2" xfId="433" applyFont="1" applyFill="1" applyBorder="1" applyAlignment="1">
      <alignment horizontal="right" vertical="center" wrapText="1"/>
    </xf>
    <xf numFmtId="0" fontId="5" fillId="3" borderId="0" xfId="433" applyFont="1" applyFill="1" applyBorder="1" applyAlignment="1">
      <alignment horizontal="center" vertical="center" wrapText="1"/>
    </xf>
    <xf numFmtId="0" fontId="5" fillId="3" borderId="2" xfId="433" applyFont="1" applyFill="1" applyBorder="1" applyAlignment="1">
      <alignment horizontal="center" vertical="center" wrapText="1"/>
    </xf>
    <xf numFmtId="3" fontId="4" fillId="3" borderId="0" xfId="433" applyNumberFormat="1" applyFont="1" applyFill="1" applyBorder="1" applyAlignment="1">
      <alignment horizontal="center" vertical="center" wrapText="1"/>
    </xf>
    <xf numFmtId="3" fontId="58" fillId="3" borderId="2" xfId="433" applyNumberFormat="1" applyFont="1" applyFill="1" applyBorder="1" applyAlignment="1">
      <alignment horizontal="center" vertical="center" wrapText="1"/>
    </xf>
    <xf numFmtId="3" fontId="4" fillId="3" borderId="2" xfId="433" applyNumberFormat="1" applyFont="1" applyFill="1" applyBorder="1" applyAlignment="1">
      <alignment horizontal="center" vertical="center" wrapText="1"/>
    </xf>
    <xf numFmtId="0" fontId="5"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8" fillId="3" borderId="2" xfId="433" applyFont="1" applyFill="1" applyBorder="1" applyAlignment="1">
      <alignment horizontal="center" vertical="center" wrapText="1"/>
    </xf>
    <xf numFmtId="3" fontId="5" fillId="3" borderId="2" xfId="433" applyNumberFormat="1" applyFont="1" applyFill="1" applyBorder="1" applyAlignment="1">
      <alignment horizontal="center" vertical="center" wrapText="1"/>
    </xf>
    <xf numFmtId="0" fontId="4" fillId="3" borderId="0" xfId="433" applyFont="1" applyFill="1" applyBorder="1" applyAlignment="1">
      <alignment horizontal="center" vertical="center" wrapText="1"/>
    </xf>
    <xf numFmtId="0" fontId="58" fillId="3" borderId="1" xfId="433" applyFont="1" applyFill="1" applyBorder="1" applyAlignment="1">
      <alignment horizontal="center" vertical="center" wrapText="1"/>
    </xf>
    <xf numFmtId="3" fontId="58" fillId="3" borderId="1" xfId="433" applyNumberFormat="1" applyFont="1" applyFill="1" applyBorder="1" applyAlignment="1">
      <alignment horizontal="center" vertical="center" wrapText="1"/>
    </xf>
    <xf numFmtId="9" fontId="55" fillId="0" borderId="0" xfId="4" applyFont="1"/>
    <xf numFmtId="0" fontId="57" fillId="3" borderId="1" xfId="433" applyFont="1" applyFill="1" applyBorder="1" applyAlignment="1">
      <alignment horizontal="left" vertical="center"/>
    </xf>
    <xf numFmtId="9" fontId="33" fillId="0" borderId="0" xfId="4" applyFont="1"/>
    <xf numFmtId="0" fontId="12" fillId="3" borderId="0" xfId="0" applyFont="1" applyFill="1" applyBorder="1" applyAlignment="1">
      <alignment vertical="center"/>
    </xf>
    <xf numFmtId="0" fontId="99" fillId="3" borderId="37" xfId="0" applyFont="1" applyFill="1" applyBorder="1" applyAlignment="1">
      <alignment horizontal="right" vertical="center" wrapText="1"/>
    </xf>
    <xf numFmtId="49" fontId="99" fillId="3" borderId="37" xfId="0" applyNumberFormat="1" applyFont="1" applyFill="1" applyBorder="1" applyAlignment="1">
      <alignment horizontal="center" vertical="center" wrapText="1"/>
    </xf>
    <xf numFmtId="0" fontId="99" fillId="3" borderId="37" xfId="0" applyFont="1" applyFill="1" applyBorder="1" applyAlignment="1">
      <alignment horizontal="center" vertical="center" wrapText="1"/>
    </xf>
    <xf numFmtId="1" fontId="99" fillId="3" borderId="37" xfId="0" applyNumberFormat="1" applyFont="1" applyFill="1" applyBorder="1" applyAlignment="1">
      <alignment horizontal="center" vertical="center" wrapText="1"/>
    </xf>
    <xf numFmtId="0" fontId="19" fillId="0" borderId="37" xfId="0" applyFont="1" applyBorder="1"/>
    <xf numFmtId="0" fontId="19" fillId="0" borderId="37" xfId="0" applyFont="1" applyBorder="1" applyAlignment="1">
      <alignment horizontal="center"/>
    </xf>
    <xf numFmtId="0" fontId="21" fillId="0" borderId="37" xfId="0" applyFont="1" applyBorder="1" applyAlignment="1">
      <alignment horizontal="center"/>
    </xf>
    <xf numFmtId="0" fontId="11" fillId="3" borderId="37" xfId="12" applyFont="1" applyFill="1" applyBorder="1" applyAlignment="1">
      <alignment horizontal="left" vertical="center" wrapText="1"/>
    </xf>
    <xf numFmtId="0" fontId="12" fillId="2" borderId="12" xfId="12" applyFont="1" applyFill="1" applyBorder="1" applyAlignment="1">
      <alignment horizontal="left" vertical="center" wrapText="1"/>
    </xf>
    <xf numFmtId="0" fontId="12" fillId="2" borderId="12" xfId="12" applyFont="1" applyFill="1" applyBorder="1" applyAlignment="1">
      <alignment horizontal="center" vertical="center" wrapText="1"/>
    </xf>
    <xf numFmtId="0" fontId="5" fillId="3" borderId="12" xfId="12" applyFont="1" applyFill="1" applyBorder="1" applyAlignment="1">
      <alignment horizontal="center" vertical="center" wrapText="1"/>
    </xf>
    <xf numFmtId="1" fontId="4" fillId="3" borderId="37" xfId="9" applyNumberFormat="1" applyFont="1" applyFill="1" applyBorder="1" applyAlignment="1" applyProtection="1">
      <alignment horizontal="right" vertical="center" wrapText="1"/>
    </xf>
    <xf numFmtId="1" fontId="4" fillId="0" borderId="37" xfId="9" applyNumberFormat="1" applyFont="1" applyFill="1" applyBorder="1" applyProtection="1"/>
    <xf numFmtId="1" fontId="59" fillId="3" borderId="2" xfId="9" applyNumberFormat="1" applyFont="1" applyFill="1" applyBorder="1" applyAlignment="1" applyProtection="1">
      <alignment horizontal="right" vertical="center" wrapText="1"/>
    </xf>
    <xf numFmtId="3" fontId="4" fillId="3" borderId="0" xfId="9" applyNumberFormat="1" applyFont="1" applyFill="1" applyBorder="1" applyAlignment="1" applyProtection="1">
      <alignment horizontal="right" vertical="center" wrapText="1"/>
    </xf>
    <xf numFmtId="3" fontId="56" fillId="0" borderId="0" xfId="9" applyNumberFormat="1" applyFill="1" applyProtection="1"/>
    <xf numFmtId="3" fontId="5" fillId="3" borderId="2" xfId="9" applyNumberFormat="1" applyFont="1" applyFill="1" applyBorder="1" applyAlignment="1" applyProtection="1">
      <alignment horizontal="right" vertical="center" wrapText="1"/>
    </xf>
    <xf numFmtId="3" fontId="4" fillId="3" borderId="2" xfId="9" applyNumberFormat="1" applyFont="1" applyFill="1" applyBorder="1" applyAlignment="1" applyProtection="1">
      <alignment horizontal="right" vertical="center" wrapText="1"/>
    </xf>
    <xf numFmtId="3" fontId="4" fillId="0" borderId="0" xfId="9" applyNumberFormat="1" applyFont="1" applyFill="1" applyProtection="1"/>
    <xf numFmtId="0" fontId="12" fillId="3" borderId="37" xfId="0" applyFont="1" applyFill="1" applyBorder="1" applyAlignment="1">
      <alignment horizontal="left" vertical="center" wrapText="1"/>
    </xf>
    <xf numFmtId="0" fontId="4" fillId="3" borderId="2" xfId="433" applyFont="1" applyFill="1" applyBorder="1" applyAlignment="1">
      <alignment vertical="center" wrapText="1"/>
    </xf>
    <xf numFmtId="0" fontId="58" fillId="3" borderId="2" xfId="433" applyFont="1" applyFill="1" applyBorder="1" applyAlignment="1">
      <alignment vertical="center" wrapText="1"/>
    </xf>
    <xf numFmtId="0" fontId="5" fillId="3" borderId="2" xfId="433" applyFont="1" applyFill="1" applyBorder="1" applyAlignment="1">
      <alignment vertical="center" wrapText="1"/>
    </xf>
    <xf numFmtId="0" fontId="58" fillId="3" borderId="1" xfId="433" applyFont="1" applyFill="1" applyBorder="1" applyAlignment="1">
      <alignment vertical="center" wrapText="1"/>
    </xf>
    <xf numFmtId="0" fontId="0" fillId="0" borderId="0" xfId="0" applyAlignment="1">
      <alignment vertical="center"/>
    </xf>
    <xf numFmtId="0" fontId="1" fillId="0" borderId="0" xfId="1" applyAlignment="1">
      <alignment vertical="center"/>
    </xf>
    <xf numFmtId="0" fontId="25" fillId="0" borderId="0" xfId="0" applyFont="1" applyFill="1" applyBorder="1"/>
    <xf numFmtId="0" fontId="28" fillId="0" borderId="0" xfId="0" applyNumberFormat="1" applyFont="1" applyFill="1"/>
    <xf numFmtId="0" fontId="26" fillId="0" borderId="0" xfId="0" applyFont="1" applyFill="1" applyBorder="1"/>
    <xf numFmtId="0" fontId="57" fillId="0" borderId="9" xfId="0" applyFont="1" applyFill="1" applyBorder="1" applyAlignment="1">
      <alignment horizontal="left" vertical="center"/>
    </xf>
    <xf numFmtId="0" fontId="28" fillId="0" borderId="9" xfId="0" applyNumberFormat="1" applyFont="1" applyFill="1" applyBorder="1"/>
    <xf numFmtId="0" fontId="28" fillId="0" borderId="9" xfId="0" applyFont="1" applyFill="1" applyBorder="1"/>
    <xf numFmtId="0" fontId="26" fillId="0" borderId="0" xfId="0" applyFont="1" applyFill="1"/>
    <xf numFmtId="1" fontId="28" fillId="0" borderId="0" xfId="0" applyNumberFormat="1" applyFont="1" applyFill="1" applyBorder="1"/>
    <xf numFmtId="2" fontId="28" fillId="0" borderId="0" xfId="0" applyNumberFormat="1" applyFont="1" applyFill="1" applyBorder="1"/>
    <xf numFmtId="0" fontId="117" fillId="0" borderId="0" xfId="0" applyFont="1"/>
    <xf numFmtId="0" fontId="25" fillId="0" borderId="9" xfId="0" applyFont="1" applyFill="1" applyBorder="1"/>
    <xf numFmtId="1" fontId="28" fillId="0" borderId="9" xfId="0" applyNumberFormat="1" applyFont="1" applyFill="1" applyBorder="1"/>
    <xf numFmtId="0" fontId="27" fillId="0" borderId="39" xfId="0" applyNumberFormat="1" applyFont="1" applyFill="1" applyBorder="1"/>
    <xf numFmtId="0" fontId="28" fillId="0" borderId="37" xfId="0" applyNumberFormat="1" applyFont="1" applyFill="1" applyBorder="1"/>
    <xf numFmtId="0" fontId="28" fillId="0" borderId="40" xfId="0" applyNumberFormat="1" applyFont="1" applyFill="1" applyBorder="1"/>
    <xf numFmtId="0" fontId="27" fillId="0" borderId="5" xfId="0" applyNumberFormat="1" applyFont="1" applyFill="1" applyBorder="1"/>
    <xf numFmtId="0" fontId="27" fillId="0" borderId="0" xfId="0" applyNumberFormat="1" applyFont="1" applyFill="1" applyBorder="1"/>
    <xf numFmtId="0" fontId="27" fillId="0" borderId="6" xfId="0" applyNumberFormat="1" applyFont="1" applyFill="1" applyBorder="1"/>
    <xf numFmtId="0" fontId="28" fillId="0" borderId="5" xfId="0" applyNumberFormat="1" applyFont="1" applyFill="1" applyBorder="1"/>
    <xf numFmtId="0" fontId="28" fillId="0" borderId="6" xfId="0" applyNumberFormat="1" applyFont="1" applyFill="1" applyBorder="1"/>
    <xf numFmtId="0" fontId="28" fillId="0" borderId="41" xfId="0" applyNumberFormat="1" applyFont="1" applyFill="1" applyBorder="1"/>
    <xf numFmtId="0" fontId="28" fillId="0" borderId="42" xfId="0" applyNumberFormat="1" applyFont="1" applyFill="1" applyBorder="1"/>
    <xf numFmtId="0" fontId="57" fillId="0" borderId="40" xfId="0" applyFont="1" applyFill="1" applyBorder="1" applyAlignment="1">
      <alignment horizontal="left" vertical="center"/>
    </xf>
    <xf numFmtId="0" fontId="27" fillId="0" borderId="6" xfId="0" applyFont="1" applyFill="1" applyBorder="1"/>
    <xf numFmtId="0" fontId="57" fillId="0" borderId="6" xfId="0" applyFont="1" applyFill="1" applyBorder="1" applyAlignment="1">
      <alignment horizontal="left" vertical="center"/>
    </xf>
    <xf numFmtId="0" fontId="57" fillId="0" borderId="42" xfId="0" applyFont="1" applyFill="1" applyBorder="1" applyAlignment="1">
      <alignment horizontal="left" vertical="center"/>
    </xf>
    <xf numFmtId="0" fontId="26" fillId="0" borderId="6" xfId="0" applyFont="1" applyFill="1" applyBorder="1"/>
    <xf numFmtId="0" fontId="25" fillId="0" borderId="6" xfId="0" applyFont="1" applyFill="1" applyBorder="1"/>
    <xf numFmtId="0" fontId="27" fillId="0" borderId="27" xfId="0" applyFont="1" applyFill="1" applyBorder="1"/>
    <xf numFmtId="0" fontId="27" fillId="0" borderId="37" xfId="0" applyNumberFormat="1" applyFont="1" applyFill="1" applyBorder="1"/>
    <xf numFmtId="0" fontId="27" fillId="0" borderId="40" xfId="0" applyNumberFormat="1" applyFont="1" applyFill="1" applyBorder="1"/>
    <xf numFmtId="0" fontId="27" fillId="0" borderId="37" xfId="0" applyFont="1" applyFill="1" applyBorder="1"/>
    <xf numFmtId="0" fontId="27" fillId="0" borderId="40" xfId="0" applyFont="1" applyFill="1" applyBorder="1"/>
    <xf numFmtId="0" fontId="27" fillId="0" borderId="39" xfId="0" applyFont="1" applyFill="1" applyBorder="1"/>
    <xf numFmtId="0" fontId="28" fillId="0" borderId="37" xfId="0" applyFont="1" applyFill="1" applyBorder="1"/>
    <xf numFmtId="0" fontId="28" fillId="0" borderId="40" xfId="0" applyFont="1" applyFill="1" applyBorder="1"/>
    <xf numFmtId="1" fontId="28" fillId="0" borderId="5" xfId="0" applyNumberFormat="1" applyFont="1" applyFill="1" applyBorder="1"/>
    <xf numFmtId="1" fontId="28" fillId="0" borderId="6" xfId="0" applyNumberFormat="1" applyFont="1" applyFill="1" applyBorder="1"/>
    <xf numFmtId="1" fontId="28" fillId="0" borderId="41" xfId="0" applyNumberFormat="1" applyFont="1" applyFill="1" applyBorder="1"/>
    <xf numFmtId="1" fontId="28" fillId="0" borderId="42" xfId="0" applyNumberFormat="1" applyFont="1" applyFill="1" applyBorder="1"/>
    <xf numFmtId="0" fontId="27" fillId="0" borderId="5" xfId="0" applyFont="1" applyFill="1" applyBorder="1"/>
    <xf numFmtId="0" fontId="57" fillId="0" borderId="5" xfId="0" applyFont="1" applyFill="1" applyBorder="1" applyAlignment="1">
      <alignment horizontal="left" vertical="center"/>
    </xf>
    <xf numFmtId="164" fontId="28" fillId="0" borderId="0" xfId="0" applyNumberFormat="1" applyFont="1" applyFill="1" applyBorder="1"/>
    <xf numFmtId="164" fontId="28" fillId="0" borderId="6" xfId="0" applyNumberFormat="1" applyFont="1" applyFill="1" applyBorder="1"/>
    <xf numFmtId="0" fontId="57" fillId="0" borderId="41" xfId="0" applyFont="1" applyFill="1" applyBorder="1" applyAlignment="1">
      <alignment horizontal="left" vertical="center"/>
    </xf>
    <xf numFmtId="164" fontId="28" fillId="0" borderId="9" xfId="0" applyNumberFormat="1" applyFont="1" applyFill="1" applyBorder="1"/>
    <xf numFmtId="164" fontId="28" fillId="0" borderId="42" xfId="0" applyNumberFormat="1" applyFont="1" applyFill="1" applyBorder="1"/>
    <xf numFmtId="0" fontId="28" fillId="0" borderId="21" xfId="0" applyFont="1" applyBorder="1"/>
    <xf numFmtId="0" fontId="28" fillId="0" borderId="5" xfId="0" applyFont="1" applyBorder="1"/>
    <xf numFmtId="164" fontId="28" fillId="0" borderId="0" xfId="0" applyNumberFormat="1" applyFont="1" applyBorder="1"/>
    <xf numFmtId="164" fontId="28" fillId="0" borderId="6" xfId="0" applyNumberFormat="1" applyFont="1" applyBorder="1"/>
    <xf numFmtId="164" fontId="28" fillId="0" borderId="9" xfId="0" applyNumberFormat="1" applyFont="1" applyBorder="1"/>
    <xf numFmtId="164" fontId="28" fillId="0" borderId="42" xfId="0" applyNumberFormat="1" applyFont="1" applyBorder="1"/>
    <xf numFmtId="0" fontId="28" fillId="0" borderId="39" xfId="0" applyFont="1" applyBorder="1"/>
    <xf numFmtId="0" fontId="28" fillId="0" borderId="37" xfId="0" applyFont="1" applyBorder="1"/>
    <xf numFmtId="0" fontId="28" fillId="0" borderId="40" xfId="0" applyFont="1" applyBorder="1"/>
    <xf numFmtId="0" fontId="28" fillId="0" borderId="27" xfId="0" applyFont="1" applyBorder="1"/>
    <xf numFmtId="164" fontId="28" fillId="0" borderId="43" xfId="0" applyNumberFormat="1" applyFont="1" applyBorder="1"/>
    <xf numFmtId="164" fontId="28" fillId="0" borderId="44" xfId="0" applyNumberFormat="1" applyFont="1" applyBorder="1"/>
    <xf numFmtId="0" fontId="27" fillId="0" borderId="5" xfId="0" applyFont="1" applyBorder="1"/>
    <xf numFmtId="0" fontId="27" fillId="0" borderId="41" xfId="0" applyFont="1" applyBorder="1"/>
    <xf numFmtId="0" fontId="28" fillId="0" borderId="45" xfId="0" applyFont="1" applyBorder="1"/>
    <xf numFmtId="0" fontId="28" fillId="0" borderId="43" xfId="0" applyFont="1" applyBorder="1"/>
    <xf numFmtId="0" fontId="28" fillId="0" borderId="41" xfId="0" applyFont="1" applyBorder="1"/>
    <xf numFmtId="0" fontId="28" fillId="0" borderId="9" xfId="0" applyFont="1" applyBorder="1"/>
    <xf numFmtId="0" fontId="57" fillId="0" borderId="39" xfId="0" applyFont="1" applyFill="1" applyBorder="1" applyAlignment="1">
      <alignment horizontal="left" vertical="center"/>
    </xf>
    <xf numFmtId="0" fontId="28" fillId="0" borderId="44" xfId="0" applyFont="1" applyBorder="1"/>
    <xf numFmtId="0" fontId="28" fillId="0" borderId="9" xfId="0" applyNumberFormat="1" applyFont="1" applyFill="1" applyBorder="1" applyAlignment="1"/>
    <xf numFmtId="164" fontId="28" fillId="0" borderId="9" xfId="0" applyNumberFormat="1" applyFont="1" applyFill="1" applyBorder="1" applyAlignment="1"/>
    <xf numFmtId="164" fontId="28" fillId="0" borderId="42" xfId="0" applyNumberFormat="1" applyFont="1" applyFill="1" applyBorder="1" applyAlignment="1"/>
    <xf numFmtId="0" fontId="28" fillId="0" borderId="42" xfId="0" applyNumberFormat="1" applyFont="1" applyFill="1" applyBorder="1" applyAlignment="1"/>
    <xf numFmtId="0" fontId="27" fillId="0" borderId="0" xfId="0" applyNumberFormat="1" applyFont="1" applyFill="1" applyBorder="1" applyAlignment="1">
      <alignment horizontal="right"/>
    </xf>
    <xf numFmtId="0" fontId="27" fillId="0" borderId="0" xfId="0" applyFont="1" applyFill="1" applyBorder="1" applyAlignment="1">
      <alignment horizontal="right"/>
    </xf>
    <xf numFmtId="0" fontId="27" fillId="0" borderId="6" xfId="0" applyFont="1" applyFill="1" applyBorder="1" applyAlignment="1">
      <alignment horizontal="right"/>
    </xf>
    <xf numFmtId="2" fontId="28" fillId="0" borderId="6" xfId="0" applyNumberFormat="1" applyFont="1" applyFill="1" applyBorder="1"/>
    <xf numFmtId="2" fontId="28" fillId="0" borderId="9" xfId="0" applyNumberFormat="1" applyFont="1" applyFill="1" applyBorder="1"/>
    <xf numFmtId="2" fontId="28" fillId="0" borderId="42" xfId="0" applyNumberFormat="1" applyFont="1" applyFill="1" applyBorder="1"/>
    <xf numFmtId="0" fontId="27" fillId="0" borderId="5" xfId="0" applyNumberFormat="1" applyFont="1" applyFill="1" applyBorder="1" applyAlignment="1">
      <alignment horizontal="right"/>
    </xf>
    <xf numFmtId="0" fontId="27" fillId="0" borderId="6" xfId="0" applyNumberFormat="1" applyFont="1" applyFill="1" applyBorder="1" applyAlignment="1">
      <alignment horizontal="right"/>
    </xf>
    <xf numFmtId="2" fontId="28" fillId="0" borderId="5" xfId="0" applyNumberFormat="1" applyFont="1" applyFill="1" applyBorder="1"/>
    <xf numFmtId="2" fontId="28" fillId="0" borderId="41" xfId="0" applyNumberFormat="1" applyFont="1" applyFill="1" applyBorder="1"/>
    <xf numFmtId="0" fontId="12" fillId="0" borderId="2" xfId="0" applyFont="1" applyFill="1" applyBorder="1" applyAlignment="1">
      <alignment horizontal="right" vertical="center" wrapText="1"/>
    </xf>
    <xf numFmtId="0" fontId="12" fillId="3" borderId="10" xfId="0" applyFont="1" applyFill="1" applyBorder="1" applyAlignment="1">
      <alignment vertical="center" wrapText="1"/>
    </xf>
    <xf numFmtId="164" fontId="12" fillId="3" borderId="10" xfId="8" applyNumberFormat="1" applyFont="1" applyFill="1" applyBorder="1" applyAlignment="1">
      <alignment horizontal="right" vertical="center" wrapText="1"/>
    </xf>
    <xf numFmtId="164" fontId="12" fillId="3" borderId="10" xfId="0" applyNumberFormat="1" applyFont="1" applyFill="1" applyBorder="1" applyAlignment="1">
      <alignment vertical="center" wrapText="1"/>
    </xf>
    <xf numFmtId="164" fontId="12" fillId="3" borderId="10" xfId="8" applyNumberFormat="1" applyFont="1" applyFill="1" applyBorder="1" applyAlignment="1">
      <alignment vertical="center" wrapText="1"/>
    </xf>
    <xf numFmtId="164" fontId="12" fillId="3" borderId="12" xfId="8" applyNumberFormat="1" applyFont="1" applyFill="1" applyBorder="1" applyAlignment="1">
      <alignment horizontal="right" vertical="center" wrapText="1"/>
    </xf>
    <xf numFmtId="0" fontId="12" fillId="3" borderId="12" xfId="0" applyFont="1" applyFill="1" applyBorder="1" applyAlignment="1">
      <alignment vertical="center" wrapText="1"/>
    </xf>
    <xf numFmtId="164" fontId="12" fillId="3" borderId="12" xfId="0" applyNumberFormat="1" applyFont="1" applyFill="1" applyBorder="1" applyAlignment="1">
      <alignment vertical="center" wrapText="1"/>
    </xf>
    <xf numFmtId="164" fontId="12" fillId="3" borderId="12" xfId="8" applyNumberFormat="1" applyFont="1" applyFill="1" applyBorder="1" applyAlignment="1">
      <alignment vertical="center" wrapText="1"/>
    </xf>
    <xf numFmtId="164" fontId="12" fillId="3" borderId="10" xfId="0" applyNumberFormat="1" applyFont="1" applyFill="1" applyBorder="1" applyAlignment="1">
      <alignment horizontal="left" vertical="center" wrapText="1"/>
    </xf>
    <xf numFmtId="164" fontId="12" fillId="3" borderId="12" xfId="0" applyNumberFormat="1" applyFont="1" applyFill="1" applyBorder="1" applyAlignment="1">
      <alignment horizontal="left" vertical="center" wrapText="1"/>
    </xf>
    <xf numFmtId="1" fontId="12" fillId="3" borderId="10" xfId="0" applyNumberFormat="1" applyFont="1" applyFill="1" applyBorder="1" applyAlignment="1">
      <alignment horizontal="left" vertical="center" wrapText="1"/>
    </xf>
    <xf numFmtId="164" fontId="12" fillId="3" borderId="10" xfId="0" applyNumberFormat="1" applyFont="1" applyFill="1" applyBorder="1" applyAlignment="1">
      <alignment horizontal="right" vertical="center" wrapText="1"/>
    </xf>
    <xf numFmtId="1" fontId="12" fillId="3" borderId="12" xfId="0" applyNumberFormat="1" applyFont="1" applyFill="1" applyBorder="1" applyAlignment="1">
      <alignment horizontal="left" vertical="center" wrapText="1"/>
    </xf>
    <xf numFmtId="164" fontId="12" fillId="3" borderId="12" xfId="0" applyNumberFormat="1" applyFont="1" applyFill="1" applyBorder="1" applyAlignment="1">
      <alignment horizontal="right" vertical="center" wrapText="1"/>
    </xf>
    <xf numFmtId="0" fontId="12" fillId="2" borderId="2" xfId="0" applyFont="1" applyFill="1" applyBorder="1" applyAlignment="1">
      <alignment vertical="center" wrapText="1"/>
    </xf>
    <xf numFmtId="164" fontId="12" fillId="2" borderId="2" xfId="8" applyNumberFormat="1" applyFont="1" applyFill="1" applyBorder="1" applyAlignment="1">
      <alignment horizontal="right" vertical="center" wrapText="1"/>
    </xf>
    <xf numFmtId="164" fontId="12" fillId="2" borderId="2" xfId="0" applyNumberFormat="1" applyFont="1" applyFill="1" applyBorder="1" applyAlignment="1">
      <alignment vertical="center" wrapText="1"/>
    </xf>
    <xf numFmtId="164" fontId="12" fillId="2" borderId="2" xfId="8" applyNumberFormat="1" applyFont="1" applyFill="1" applyBorder="1" applyAlignment="1">
      <alignment vertical="center" wrapText="1"/>
    </xf>
    <xf numFmtId="164" fontId="12" fillId="2" borderId="2" xfId="0" applyNumberFormat="1" applyFont="1" applyFill="1" applyBorder="1" applyAlignment="1">
      <alignment horizontal="left" vertical="center" wrapText="1"/>
    </xf>
    <xf numFmtId="164" fontId="12" fillId="2" borderId="12" xfId="8" applyNumberFormat="1" applyFont="1" applyFill="1" applyBorder="1" applyAlignment="1">
      <alignment horizontal="right" vertical="center" wrapText="1"/>
    </xf>
    <xf numFmtId="1" fontId="12" fillId="2" borderId="2" xfId="0" applyNumberFormat="1" applyFont="1" applyFill="1" applyBorder="1" applyAlignment="1">
      <alignment horizontal="left" vertical="center" wrapText="1"/>
    </xf>
    <xf numFmtId="0" fontId="118" fillId="0" borderId="0" xfId="0" applyFont="1"/>
    <xf numFmtId="0" fontId="5" fillId="3" borderId="0" xfId="0" applyFont="1" applyFill="1" applyBorder="1" applyAlignment="1" applyProtection="1">
      <alignment horizontal="left" vertical="center" wrapText="1"/>
    </xf>
    <xf numFmtId="0" fontId="12" fillId="3" borderId="1" xfId="2" applyFont="1" applyFill="1" applyBorder="1" applyAlignment="1">
      <alignment horizontal="left" vertical="center" wrapText="1"/>
    </xf>
    <xf numFmtId="0" fontId="19" fillId="0" borderId="0" xfId="0" applyFont="1" applyFill="1" applyBorder="1" applyAlignment="1">
      <alignment horizontal="left" vertical="top" wrapText="1"/>
    </xf>
    <xf numFmtId="0" fontId="28" fillId="0" borderId="0" xfId="0" applyFont="1" applyFill="1" applyBorder="1" applyAlignment="1">
      <alignment horizontal="left" vertical="center"/>
    </xf>
    <xf numFmtId="0" fontId="11" fillId="3" borderId="37" xfId="0" applyFont="1" applyFill="1" applyBorder="1" applyAlignment="1">
      <alignment horizontal="left" vertical="center" wrapText="1"/>
    </xf>
    <xf numFmtId="164" fontId="11" fillId="3" borderId="37" xfId="0" applyNumberFormat="1" applyFont="1" applyFill="1" applyBorder="1" applyAlignment="1">
      <alignment horizontal="left" vertical="center" wrapText="1"/>
    </xf>
    <xf numFmtId="0" fontId="19" fillId="0" borderId="0" xfId="0" applyFont="1" applyFill="1" applyBorder="1" applyAlignment="1">
      <alignment vertical="top" wrapText="1"/>
    </xf>
    <xf numFmtId="0" fontId="11" fillId="3" borderId="37" xfId="0" applyFont="1" applyFill="1" applyBorder="1" applyAlignment="1">
      <alignment horizontal="center" vertical="center" wrapText="1"/>
    </xf>
    <xf numFmtId="0" fontId="28" fillId="0" borderId="10" xfId="0" applyFont="1" applyBorder="1" applyAlignment="1">
      <alignment horizontal="center"/>
    </xf>
    <xf numFmtId="0" fontId="28" fillId="0" borderId="22" xfId="0" applyFont="1" applyBorder="1" applyAlignment="1">
      <alignment horizontal="center"/>
    </xf>
    <xf numFmtId="0" fontId="28" fillId="0" borderId="37" xfId="0" applyFont="1" applyBorder="1" applyAlignment="1">
      <alignment horizontal="center"/>
    </xf>
    <xf numFmtId="0" fontId="28" fillId="0" borderId="40" xfId="0" applyFont="1" applyBorder="1" applyAlignment="1">
      <alignment horizontal="center"/>
    </xf>
    <xf numFmtId="0" fontId="11" fillId="3" borderId="1" xfId="0" applyFont="1" applyFill="1" applyBorder="1" applyAlignment="1">
      <alignment horizontal="center" vertical="center" textRotation="90" wrapText="1"/>
    </xf>
    <xf numFmtId="0" fontId="4" fillId="3" borderId="1" xfId="6"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37" xfId="12" applyFont="1" applyFill="1" applyBorder="1" applyAlignment="1">
      <alignment horizontal="center" vertical="center" wrapText="1"/>
    </xf>
  </cellXfs>
  <cellStyles count="499">
    <cellStyle name="1000-sep (2 dec) 2" xfId="482"/>
    <cellStyle name="1000-sep (2 dec) 2 2" xfId="483"/>
    <cellStyle name="1000-sep (2 dec) 3" xfId="484"/>
    <cellStyle name="1000-sep (2 dec) 4" xfId="485"/>
    <cellStyle name="1000-sep (2 dec) 5" xfId="494"/>
    <cellStyle name="20% - Accent1 2" xfId="13"/>
    <cellStyle name="20% - Accent1 2 2" xfId="14"/>
    <cellStyle name="20% - Accent1 2 2 2" xfId="15"/>
    <cellStyle name="20% - Accent1 2 2 2 2" xfId="16"/>
    <cellStyle name="20% - Accent1 2 2 3" xfId="17"/>
    <cellStyle name="20% - Accent1 2 3" xfId="18"/>
    <cellStyle name="20% - Accent1 2 3 2" xfId="19"/>
    <cellStyle name="20% - Accent1 2 4" xfId="20"/>
    <cellStyle name="20% - Accent1 2 5" xfId="21"/>
    <cellStyle name="20% - Accent1 3" xfId="22"/>
    <cellStyle name="20% - Accent1 3 2" xfId="23"/>
    <cellStyle name="20% - Accent1 3 2 2" xfId="24"/>
    <cellStyle name="20% - Accent1 3 2 2 2" xfId="25"/>
    <cellStyle name="20% - Accent1 3 2 3" xfId="26"/>
    <cellStyle name="20% - Accent1 3 3" xfId="27"/>
    <cellStyle name="20% - Accent1 3 3 2" xfId="28"/>
    <cellStyle name="20% - Accent1 3 4" xfId="29"/>
    <cellStyle name="20% - Accent1 4" xfId="30"/>
    <cellStyle name="20% - Accent1 4 2" xfId="31"/>
    <cellStyle name="20% - Accent1 4 2 2" xfId="32"/>
    <cellStyle name="20% - Accent1 4 3" xfId="33"/>
    <cellStyle name="20% - Accent1 5" xfId="34"/>
    <cellStyle name="20% - Accent1 6" xfId="35"/>
    <cellStyle name="20% - Accent1 7" xfId="36"/>
    <cellStyle name="20% - Accent2 2" xfId="37"/>
    <cellStyle name="20% - Accent2 2 2" xfId="38"/>
    <cellStyle name="20% - Accent2 2 2 2" xfId="39"/>
    <cellStyle name="20% - Accent2 2 2 2 2" xfId="40"/>
    <cellStyle name="20% - Accent2 2 2 3" xfId="41"/>
    <cellStyle name="20% - Accent2 2 3" xfId="42"/>
    <cellStyle name="20% - Accent2 2 3 2" xfId="43"/>
    <cellStyle name="20% - Accent2 2 4" xfId="44"/>
    <cellStyle name="20% - Accent2 2 5" xfId="45"/>
    <cellStyle name="20% - Accent2 3" xfId="46"/>
    <cellStyle name="20% - Accent2 3 2" xfId="47"/>
    <cellStyle name="20% - Accent2 3 2 2" xfId="48"/>
    <cellStyle name="20% - Accent2 3 2 2 2" xfId="49"/>
    <cellStyle name="20% - Accent2 3 2 3" xfId="50"/>
    <cellStyle name="20% - Accent2 3 3" xfId="51"/>
    <cellStyle name="20% - Accent2 3 3 2" xfId="52"/>
    <cellStyle name="20% - Accent2 3 4" xfId="53"/>
    <cellStyle name="20% - Accent2 4" xfId="54"/>
    <cellStyle name="20% - Accent2 4 2" xfId="55"/>
    <cellStyle name="20% - Accent2 4 2 2" xfId="56"/>
    <cellStyle name="20% - Accent2 4 3" xfId="57"/>
    <cellStyle name="20% - Accent2 5" xfId="58"/>
    <cellStyle name="20% - Accent2 6" xfId="59"/>
    <cellStyle name="20% - Accent2 7" xfId="60"/>
    <cellStyle name="20% - Accent3 2" xfId="61"/>
    <cellStyle name="20% - Accent3 2 2" xfId="62"/>
    <cellStyle name="20% - Accent3 2 2 2" xfId="63"/>
    <cellStyle name="20% - Accent3 2 2 2 2" xfId="64"/>
    <cellStyle name="20% - Accent3 2 2 3" xfId="65"/>
    <cellStyle name="20% - Accent3 2 3" xfId="66"/>
    <cellStyle name="20% - Accent3 2 3 2" xfId="67"/>
    <cellStyle name="20% - Accent3 2 4" xfId="68"/>
    <cellStyle name="20% - Accent3 2 5" xfId="69"/>
    <cellStyle name="20% - Accent3 3" xfId="70"/>
    <cellStyle name="20% - Accent3 3 2" xfId="71"/>
    <cellStyle name="20% - Accent3 3 2 2" xfId="72"/>
    <cellStyle name="20% - Accent3 3 2 2 2" xfId="73"/>
    <cellStyle name="20% - Accent3 3 2 3" xfId="74"/>
    <cellStyle name="20% - Accent3 3 3" xfId="75"/>
    <cellStyle name="20% - Accent3 3 3 2" xfId="76"/>
    <cellStyle name="20% - Accent3 3 4" xfId="77"/>
    <cellStyle name="20% - Accent3 4" xfId="78"/>
    <cellStyle name="20% - Accent3 4 2" xfId="79"/>
    <cellStyle name="20% - Accent3 4 2 2" xfId="80"/>
    <cellStyle name="20% - Accent3 4 3" xfId="81"/>
    <cellStyle name="20% - Accent3 5" xfId="82"/>
    <cellStyle name="20% - Accent3 6" xfId="83"/>
    <cellStyle name="20% - Accent3 7" xfId="84"/>
    <cellStyle name="20% - Accent4 2" xfId="85"/>
    <cellStyle name="20% - Accent4 2 2" xfId="86"/>
    <cellStyle name="20% - Accent4 2 2 2" xfId="87"/>
    <cellStyle name="20% - Accent4 2 2 2 2" xfId="88"/>
    <cellStyle name="20% - Accent4 2 2 3" xfId="89"/>
    <cellStyle name="20% - Accent4 2 3" xfId="90"/>
    <cellStyle name="20% - Accent4 2 3 2" xfId="91"/>
    <cellStyle name="20% - Accent4 2 4" xfId="92"/>
    <cellStyle name="20% - Accent4 2 5" xfId="93"/>
    <cellStyle name="20% - Accent4 3" xfId="94"/>
    <cellStyle name="20% - Accent4 3 2" xfId="95"/>
    <cellStyle name="20% - Accent4 3 2 2" xfId="96"/>
    <cellStyle name="20% - Accent4 3 2 2 2" xfId="97"/>
    <cellStyle name="20% - Accent4 3 2 3" xfId="98"/>
    <cellStyle name="20% - Accent4 3 3" xfId="99"/>
    <cellStyle name="20% - Accent4 3 3 2" xfId="100"/>
    <cellStyle name="20% - Accent4 3 4" xfId="101"/>
    <cellStyle name="20% - Accent4 4" xfId="102"/>
    <cellStyle name="20% - Accent4 4 2" xfId="103"/>
    <cellStyle name="20% - Accent4 4 2 2" xfId="104"/>
    <cellStyle name="20% - Accent4 4 3" xfId="105"/>
    <cellStyle name="20% - Accent4 5" xfId="106"/>
    <cellStyle name="20% - Accent4 6" xfId="107"/>
    <cellStyle name="20% - Accent4 7" xfId="108"/>
    <cellStyle name="20% - Accent5 2" xfId="109"/>
    <cellStyle name="20% - Accent5 2 2" xfId="110"/>
    <cellStyle name="20% - Accent5 2 2 2" xfId="111"/>
    <cellStyle name="20% - Accent5 2 2 2 2" xfId="112"/>
    <cellStyle name="20% - Accent5 2 2 3" xfId="113"/>
    <cellStyle name="20% - Accent5 2 3" xfId="114"/>
    <cellStyle name="20% - Accent5 2 3 2" xfId="115"/>
    <cellStyle name="20% - Accent5 2 4" xfId="116"/>
    <cellStyle name="20% - Accent5 2 5" xfId="117"/>
    <cellStyle name="20% - Accent5 3" xfId="118"/>
    <cellStyle name="20% - Accent5 3 2" xfId="119"/>
    <cellStyle name="20% - Accent5 3 2 2" xfId="120"/>
    <cellStyle name="20% - Accent5 3 2 2 2" xfId="121"/>
    <cellStyle name="20% - Accent5 3 2 3" xfId="122"/>
    <cellStyle name="20% - Accent5 3 3" xfId="123"/>
    <cellStyle name="20% - Accent5 3 3 2" xfId="124"/>
    <cellStyle name="20% - Accent5 3 4" xfId="125"/>
    <cellStyle name="20% - Accent5 4" xfId="126"/>
    <cellStyle name="20% - Accent5 4 2" xfId="127"/>
    <cellStyle name="20% - Accent5 4 2 2" xfId="128"/>
    <cellStyle name="20% - Accent5 4 3" xfId="129"/>
    <cellStyle name="20% - Accent5 5" xfId="130"/>
    <cellStyle name="20% - Accent5 5 2" xfId="131"/>
    <cellStyle name="20% - Accent5 6" xfId="132"/>
    <cellStyle name="20% - Accent5 7" xfId="133"/>
    <cellStyle name="20% - Accent6 2" xfId="134"/>
    <cellStyle name="20% - Accent6 2 2" xfId="135"/>
    <cellStyle name="20% - Accent6 2 2 2" xfId="136"/>
    <cellStyle name="20% - Accent6 2 2 2 2" xfId="137"/>
    <cellStyle name="20% - Accent6 2 2 3" xfId="138"/>
    <cellStyle name="20% - Accent6 2 3" xfId="139"/>
    <cellStyle name="20% - Accent6 2 3 2" xfId="140"/>
    <cellStyle name="20% - Accent6 2 4" xfId="141"/>
    <cellStyle name="20% - Accent6 2 5" xfId="142"/>
    <cellStyle name="20% - Accent6 3" xfId="143"/>
    <cellStyle name="20% - Accent6 3 2" xfId="144"/>
    <cellStyle name="20% - Accent6 3 2 2" xfId="145"/>
    <cellStyle name="20% - Accent6 3 2 2 2" xfId="146"/>
    <cellStyle name="20% - Accent6 3 2 3" xfId="147"/>
    <cellStyle name="20% - Accent6 3 3" xfId="148"/>
    <cellStyle name="20% - Accent6 3 3 2" xfId="149"/>
    <cellStyle name="20% - Accent6 3 4" xfId="150"/>
    <cellStyle name="20% - Accent6 4" xfId="151"/>
    <cellStyle name="20% - Accent6 4 2" xfId="152"/>
    <cellStyle name="20% - Accent6 4 2 2" xfId="153"/>
    <cellStyle name="20% - Accent6 4 3" xfId="154"/>
    <cellStyle name="20% - Accent6 5" xfId="155"/>
    <cellStyle name="20% - Accent6 5 2" xfId="156"/>
    <cellStyle name="20% - Accent6 6" xfId="157"/>
    <cellStyle name="20% - Accent6 7" xfId="158"/>
    <cellStyle name="40% - Accent1 2" xfId="159"/>
    <cellStyle name="40% - Accent1 2 2" xfId="160"/>
    <cellStyle name="40% - Accent1 2 2 2" xfId="161"/>
    <cellStyle name="40% - Accent1 2 2 2 2" xfId="162"/>
    <cellStyle name="40% - Accent1 2 2 3" xfId="163"/>
    <cellStyle name="40% - Accent1 2 3" xfId="164"/>
    <cellStyle name="40% - Accent1 2 3 2" xfId="165"/>
    <cellStyle name="40% - Accent1 2 4" xfId="166"/>
    <cellStyle name="40% - Accent1 2 5" xfId="167"/>
    <cellStyle name="40% - Accent1 3" xfId="168"/>
    <cellStyle name="40% - Accent1 3 2" xfId="169"/>
    <cellStyle name="40% - Accent1 3 2 2" xfId="170"/>
    <cellStyle name="40% - Accent1 3 2 2 2" xfId="171"/>
    <cellStyle name="40% - Accent1 3 2 3" xfId="172"/>
    <cellStyle name="40% - Accent1 3 3" xfId="173"/>
    <cellStyle name="40% - Accent1 3 3 2" xfId="174"/>
    <cellStyle name="40% - Accent1 3 4" xfId="175"/>
    <cellStyle name="40% - Accent1 4" xfId="176"/>
    <cellStyle name="40% - Accent1 4 2" xfId="177"/>
    <cellStyle name="40% - Accent1 4 2 2" xfId="178"/>
    <cellStyle name="40% - Accent1 4 3" xfId="179"/>
    <cellStyle name="40% - Accent1 5" xfId="180"/>
    <cellStyle name="40% - Accent1 6" xfId="181"/>
    <cellStyle name="40% - Accent1 7" xfId="182"/>
    <cellStyle name="40% - Accent2 2" xfId="183"/>
    <cellStyle name="40% - Accent2 2 2" xfId="184"/>
    <cellStyle name="40% - Accent2 2 2 2" xfId="185"/>
    <cellStyle name="40% - Accent2 2 2 2 2" xfId="186"/>
    <cellStyle name="40% - Accent2 2 2 3" xfId="187"/>
    <cellStyle name="40% - Accent2 2 3" xfId="188"/>
    <cellStyle name="40% - Accent2 2 3 2" xfId="189"/>
    <cellStyle name="40% - Accent2 2 4" xfId="190"/>
    <cellStyle name="40% - Accent2 2 5" xfId="191"/>
    <cellStyle name="40% - Accent2 3" xfId="192"/>
    <cellStyle name="40% - Accent2 3 2" xfId="193"/>
    <cellStyle name="40% - Accent2 3 2 2" xfId="194"/>
    <cellStyle name="40% - Accent2 3 2 2 2" xfId="195"/>
    <cellStyle name="40% - Accent2 3 2 3" xfId="196"/>
    <cellStyle name="40% - Accent2 3 3" xfId="197"/>
    <cellStyle name="40% - Accent2 3 3 2" xfId="198"/>
    <cellStyle name="40% - Accent2 3 4" xfId="199"/>
    <cellStyle name="40% - Accent2 4" xfId="200"/>
    <cellStyle name="40% - Accent2 4 2" xfId="201"/>
    <cellStyle name="40% - Accent2 4 2 2" xfId="202"/>
    <cellStyle name="40% - Accent2 4 3" xfId="203"/>
    <cellStyle name="40% - Accent2 5" xfId="204"/>
    <cellStyle name="40% - Accent2 5 2" xfId="205"/>
    <cellStyle name="40% - Accent2 6" xfId="206"/>
    <cellStyle name="40% - Accent2 7" xfId="207"/>
    <cellStyle name="40% - Accent3 2" xfId="208"/>
    <cellStyle name="40% - Accent3 2 2" xfId="209"/>
    <cellStyle name="40% - Accent3 2 2 2" xfId="210"/>
    <cellStyle name="40% - Accent3 2 2 2 2" xfId="211"/>
    <cellStyle name="40% - Accent3 2 2 3" xfId="212"/>
    <cellStyle name="40% - Accent3 2 3" xfId="213"/>
    <cellStyle name="40% - Accent3 2 3 2" xfId="214"/>
    <cellStyle name="40% - Accent3 2 4" xfId="215"/>
    <cellStyle name="40% - Accent3 2 5" xfId="216"/>
    <cellStyle name="40% - Accent3 3" xfId="217"/>
    <cellStyle name="40% - Accent3 3 2" xfId="218"/>
    <cellStyle name="40% - Accent3 3 2 2" xfId="219"/>
    <cellStyle name="40% - Accent3 3 2 2 2" xfId="220"/>
    <cellStyle name="40% - Accent3 3 2 3" xfId="221"/>
    <cellStyle name="40% - Accent3 3 3" xfId="222"/>
    <cellStyle name="40% - Accent3 3 3 2" xfId="223"/>
    <cellStyle name="40% - Accent3 3 4" xfId="224"/>
    <cellStyle name="40% - Accent3 4" xfId="225"/>
    <cellStyle name="40% - Accent3 4 2" xfId="226"/>
    <cellStyle name="40% - Accent3 4 2 2" xfId="227"/>
    <cellStyle name="40% - Accent3 4 3" xfId="228"/>
    <cellStyle name="40% - Accent3 5" xfId="229"/>
    <cellStyle name="40% - Accent3 6" xfId="230"/>
    <cellStyle name="40% - Accent3 7" xfId="231"/>
    <cellStyle name="40% - Accent4 2" xfId="232"/>
    <cellStyle name="40% - Accent4 2 2" xfId="233"/>
    <cellStyle name="40% - Accent4 2 2 2" xfId="234"/>
    <cellStyle name="40% - Accent4 2 2 2 2" xfId="235"/>
    <cellStyle name="40% - Accent4 2 2 3" xfId="236"/>
    <cellStyle name="40% - Accent4 2 3" xfId="237"/>
    <cellStyle name="40% - Accent4 2 3 2" xfId="238"/>
    <cellStyle name="40% - Accent4 2 4" xfId="239"/>
    <cellStyle name="40% - Accent4 2 5" xfId="240"/>
    <cellStyle name="40% - Accent4 3" xfId="241"/>
    <cellStyle name="40% - Accent4 3 2" xfId="242"/>
    <cellStyle name="40% - Accent4 3 2 2" xfId="243"/>
    <cellStyle name="40% - Accent4 3 2 2 2" xfId="244"/>
    <cellStyle name="40% - Accent4 3 2 3" xfId="245"/>
    <cellStyle name="40% - Accent4 3 3" xfId="246"/>
    <cellStyle name="40% - Accent4 3 3 2" xfId="247"/>
    <cellStyle name="40% - Accent4 3 4" xfId="248"/>
    <cellStyle name="40% - Accent4 4" xfId="249"/>
    <cellStyle name="40% - Accent4 4 2" xfId="250"/>
    <cellStyle name="40% - Accent4 4 2 2" xfId="251"/>
    <cellStyle name="40% - Accent4 4 3" xfId="252"/>
    <cellStyle name="40% - Accent4 5" xfId="253"/>
    <cellStyle name="40% - Accent4 6" xfId="254"/>
    <cellStyle name="40% - Accent4 7" xfId="255"/>
    <cellStyle name="40% - Accent5 2" xfId="256"/>
    <cellStyle name="40% - Accent5 2 2" xfId="257"/>
    <cellStyle name="40% - Accent5 2 2 2" xfId="258"/>
    <cellStyle name="40% - Accent5 2 2 2 2" xfId="259"/>
    <cellStyle name="40% - Accent5 2 2 3" xfId="260"/>
    <cellStyle name="40% - Accent5 2 3" xfId="261"/>
    <cellStyle name="40% - Accent5 2 3 2" xfId="262"/>
    <cellStyle name="40% - Accent5 2 4" xfId="263"/>
    <cellStyle name="40% - Accent5 2 5" xfId="264"/>
    <cellStyle name="40% - Accent5 3" xfId="265"/>
    <cellStyle name="40% - Accent5 3 2" xfId="266"/>
    <cellStyle name="40% - Accent5 3 2 2" xfId="267"/>
    <cellStyle name="40% - Accent5 3 2 2 2" xfId="268"/>
    <cellStyle name="40% - Accent5 3 2 3" xfId="269"/>
    <cellStyle name="40% - Accent5 3 3" xfId="270"/>
    <cellStyle name="40% - Accent5 3 3 2" xfId="271"/>
    <cellStyle name="40% - Accent5 3 4" xfId="272"/>
    <cellStyle name="40% - Accent5 4" xfId="273"/>
    <cellStyle name="40% - Accent5 4 2" xfId="274"/>
    <cellStyle name="40% - Accent5 4 2 2" xfId="275"/>
    <cellStyle name="40% - Accent5 4 3" xfId="276"/>
    <cellStyle name="40% - Accent5 5" xfId="277"/>
    <cellStyle name="40% - Accent5 5 2" xfId="278"/>
    <cellStyle name="40% - Accent5 6" xfId="279"/>
    <cellStyle name="40% - Accent5 7" xfId="280"/>
    <cellStyle name="40% - Accent6 2" xfId="281"/>
    <cellStyle name="40% - Accent6 2 2" xfId="282"/>
    <cellStyle name="40% - Accent6 2 2 2" xfId="283"/>
    <cellStyle name="40% - Accent6 2 2 2 2" xfId="284"/>
    <cellStyle name="40% - Accent6 2 2 3" xfId="285"/>
    <cellStyle name="40% - Accent6 2 3" xfId="286"/>
    <cellStyle name="40% - Accent6 2 3 2" xfId="287"/>
    <cellStyle name="40% - Accent6 2 4" xfId="288"/>
    <cellStyle name="40% - Accent6 2 5" xfId="289"/>
    <cellStyle name="40% - Accent6 3" xfId="290"/>
    <cellStyle name="40% - Accent6 3 2" xfId="291"/>
    <cellStyle name="40% - Accent6 3 2 2" xfId="292"/>
    <cellStyle name="40% - Accent6 3 2 2 2" xfId="293"/>
    <cellStyle name="40% - Accent6 3 2 3" xfId="294"/>
    <cellStyle name="40% - Accent6 3 3" xfId="295"/>
    <cellStyle name="40% - Accent6 3 3 2" xfId="296"/>
    <cellStyle name="40% - Accent6 3 4" xfId="297"/>
    <cellStyle name="40% - Accent6 4" xfId="298"/>
    <cellStyle name="40% - Accent6 4 2" xfId="299"/>
    <cellStyle name="40% - Accent6 4 2 2" xfId="300"/>
    <cellStyle name="40% - Accent6 4 3" xfId="301"/>
    <cellStyle name="40% - Accent6 5" xfId="302"/>
    <cellStyle name="40% - Accent6 6" xfId="303"/>
    <cellStyle name="40% - Accent6 7" xfId="304"/>
    <cellStyle name="60% - Accent1 2" xfId="305"/>
    <cellStyle name="60% - Accent1 2 2" xfId="306"/>
    <cellStyle name="60% - Accent2 2" xfId="307"/>
    <cellStyle name="60% - Accent3 2" xfId="308"/>
    <cellStyle name="60% - Accent3 2 2" xfId="309"/>
    <cellStyle name="60% - Accent4 2" xfId="310"/>
    <cellStyle name="60% - Accent4 2 2" xfId="311"/>
    <cellStyle name="60% - Accent5 2" xfId="312"/>
    <cellStyle name="60% - Accent6 2" xfId="313"/>
    <cellStyle name="60% - Accent6 2 2" xfId="314"/>
    <cellStyle name="Accent1 2" xfId="315"/>
    <cellStyle name="Accent1 2 2" xfId="316"/>
    <cellStyle name="Accent2 2" xfId="317"/>
    <cellStyle name="Accent3 2" xfId="318"/>
    <cellStyle name="Accent4 2" xfId="319"/>
    <cellStyle name="Accent4 2 2" xfId="320"/>
    <cellStyle name="Accent5 2" xfId="321"/>
    <cellStyle name="Accent6 2" xfId="322"/>
    <cellStyle name="Bad 2" xfId="323"/>
    <cellStyle name="Calculation 2" xfId="324"/>
    <cellStyle name="Calculation 2 2" xfId="325"/>
    <cellStyle name="cells" xfId="326"/>
    <cellStyle name="cells 2" xfId="327"/>
    <cellStyle name="Check Cell 2" xfId="328"/>
    <cellStyle name="Comma 2" xfId="469"/>
    <cellStyle name="Comma 3" xfId="470"/>
    <cellStyle name="Comma 4" xfId="471"/>
    <cellStyle name="Explanatory Text 2" xfId="329"/>
    <cellStyle name="gap" xfId="330"/>
    <cellStyle name="gap 2" xfId="331"/>
    <cellStyle name="gap 2 2" xfId="332"/>
    <cellStyle name="gap 2 2 2" xfId="333"/>
    <cellStyle name="gap 2 2 3" xfId="334"/>
    <cellStyle name="gap 2 3" xfId="335"/>
    <cellStyle name="gap 2 4" xfId="336"/>
    <cellStyle name="gap 2 5" xfId="337"/>
    <cellStyle name="gap 3" xfId="338"/>
    <cellStyle name="gap 3 2" xfId="339"/>
    <cellStyle name="gap 3 3" xfId="340"/>
    <cellStyle name="gap 4" xfId="341"/>
    <cellStyle name="gap 5" xfId="342"/>
    <cellStyle name="gap 6" xfId="343"/>
    <cellStyle name="gap 7" xfId="344"/>
    <cellStyle name="Good 2" xfId="345"/>
    <cellStyle name="Heading 1 2" xfId="346"/>
    <cellStyle name="Heading 1 2 2" xfId="347"/>
    <cellStyle name="Heading 2 2" xfId="348"/>
    <cellStyle name="Heading 2 2 2" xfId="349"/>
    <cellStyle name="Heading 3 2" xfId="350"/>
    <cellStyle name="Heading 3 2 2" xfId="351"/>
    <cellStyle name="Heading 4 2" xfId="352"/>
    <cellStyle name="Heading 4 2 2" xfId="353"/>
    <cellStyle name="Hyperlink 2" xfId="354"/>
    <cellStyle name="Hyperlink 3" xfId="355"/>
    <cellStyle name="Hyperlink 3 2" xfId="356"/>
    <cellStyle name="Hyperlink 3 3" xfId="357"/>
    <cellStyle name="Hyperlink 3 3 2" xfId="358"/>
    <cellStyle name="Hyperlink 4" xfId="359"/>
    <cellStyle name="Input 2" xfId="360"/>
    <cellStyle name="Komma" xfId="8" builtinId="3"/>
    <cellStyle name="Link" xfId="1" builtinId="8"/>
    <cellStyle name="Link 2" xfId="7"/>
    <cellStyle name="Link 3" xfId="11"/>
    <cellStyle name="Linked Cell 2" xfId="361"/>
    <cellStyle name="Neutral 2" xfId="362"/>
    <cellStyle name="Normal" xfId="0" builtinId="0"/>
    <cellStyle name="Normal 10" xfId="363"/>
    <cellStyle name="Normal 10 2" xfId="364"/>
    <cellStyle name="Normal 10 3" xfId="365"/>
    <cellStyle name="Normal 10 4" xfId="366"/>
    <cellStyle name="Normal 10 4 2" xfId="367"/>
    <cellStyle name="Normal 11" xfId="368"/>
    <cellStyle name="Normal 11 2" xfId="486"/>
    <cellStyle name="Normal 12" xfId="369"/>
    <cellStyle name="Normal 12 2" xfId="370"/>
    <cellStyle name="Normal 12 3" xfId="487"/>
    <cellStyle name="Normal 13" xfId="371"/>
    <cellStyle name="Normal 13 2" xfId="488"/>
    <cellStyle name="Normal 14" xfId="372"/>
    <cellStyle name="Normal 14 2" xfId="496"/>
    <cellStyle name="Normal 14 3" xfId="495"/>
    <cellStyle name="Normal 15" xfId="373"/>
    <cellStyle name="Normal 15 2" xfId="374"/>
    <cellStyle name="Normal 15 3" xfId="375"/>
    <cellStyle name="Normal 16" xfId="376"/>
    <cellStyle name="Normal 16 2" xfId="377"/>
    <cellStyle name="Normal 16 3" xfId="378"/>
    <cellStyle name="Normal 16 4" xfId="497"/>
    <cellStyle name="Normal 17" xfId="480"/>
    <cellStyle name="Normal 2" xfId="2"/>
    <cellStyle name="Normal 2 2" xfId="6"/>
    <cellStyle name="Normal 2 2 2" xfId="379"/>
    <cellStyle name="Normal 2 3" xfId="380"/>
    <cellStyle name="Normal 2 3 2" xfId="381"/>
    <cellStyle name="Normal 2 3 2 2" xfId="382"/>
    <cellStyle name="Normal 2 3 3" xfId="383"/>
    <cellStyle name="Normal 2 4" xfId="384"/>
    <cellStyle name="Normal 2 4 2" xfId="385"/>
    <cellStyle name="Normal 2 4 2 2" xfId="386"/>
    <cellStyle name="Normal 2 4 3" xfId="387"/>
    <cellStyle name="Normal 2 5" xfId="388"/>
    <cellStyle name="Normal 2 5 2" xfId="389"/>
    <cellStyle name="Normal 2 6" xfId="390"/>
    <cellStyle name="Normal 3" xfId="5"/>
    <cellStyle name="Normal 3 2" xfId="391"/>
    <cellStyle name="Normal 3 2 2" xfId="392"/>
    <cellStyle name="Normal 3 2 3" xfId="393"/>
    <cellStyle name="Normal 3 3" xfId="394"/>
    <cellStyle name="Normal 3 3 2" xfId="395"/>
    <cellStyle name="Normal 3 3 2 2" xfId="396"/>
    <cellStyle name="Normal 3 3 3" xfId="397"/>
    <cellStyle name="Normal 3 4" xfId="398"/>
    <cellStyle name="Normal 3 5" xfId="399"/>
    <cellStyle name="Normal 3 6" xfId="400"/>
    <cellStyle name="Normal 3 6 2" xfId="401"/>
    <cellStyle name="Normal 3 7" xfId="489"/>
    <cellStyle name="Normal 4" xfId="9"/>
    <cellStyle name="Normal 4 2" xfId="402"/>
    <cellStyle name="Normal 4 2 2" xfId="403"/>
    <cellStyle name="Normal 4 2 2 2" xfId="404"/>
    <cellStyle name="Normal 4 2 3" xfId="405"/>
    <cellStyle name="Normal 4 3" xfId="406"/>
    <cellStyle name="Normal 4 3 2" xfId="407"/>
    <cellStyle name="Normal 4 4" xfId="408"/>
    <cellStyle name="Normal 4 5" xfId="409"/>
    <cellStyle name="Normal 4 6" xfId="490"/>
    <cellStyle name="Normal 5" xfId="12"/>
    <cellStyle name="Normal 5 2" xfId="410"/>
    <cellStyle name="Normal 5 2 2" xfId="411"/>
    <cellStyle name="Normal 5 2 2 2" xfId="412"/>
    <cellStyle name="Normal 5 2 3" xfId="413"/>
    <cellStyle name="Normal 5 3" xfId="414"/>
    <cellStyle name="Normal 5 3 2" xfId="415"/>
    <cellStyle name="Normal 5 3 2 2" xfId="416"/>
    <cellStyle name="Normal 5 3 3" xfId="417"/>
    <cellStyle name="Normal 5 3 4" xfId="418"/>
    <cellStyle name="Normal 5 4" xfId="419"/>
    <cellStyle name="Normal 5 4 2" xfId="420"/>
    <cellStyle name="Normal 5 5" xfId="421"/>
    <cellStyle name="Normal 5 6" xfId="422"/>
    <cellStyle name="Normal 5 7" xfId="423"/>
    <cellStyle name="Normal 6" xfId="424"/>
    <cellStyle name="Normal 6 2" xfId="425"/>
    <cellStyle name="Normal 6 2 2" xfId="426"/>
    <cellStyle name="Normal 6 3" xfId="427"/>
    <cellStyle name="Normal 7" xfId="428"/>
    <cellStyle name="Normal 7 2" xfId="429"/>
    <cellStyle name="Normal 7 2 2" xfId="430"/>
    <cellStyle name="Normal 7 2 2 2" xfId="431"/>
    <cellStyle name="Normal 7 2 3" xfId="432"/>
    <cellStyle name="Normal 7 2 4" xfId="498"/>
    <cellStyle name="Normal 7 3" xfId="433"/>
    <cellStyle name="Normal 7 3 2" xfId="434"/>
    <cellStyle name="Normal 7 3 3" xfId="493"/>
    <cellStyle name="Normal 7 4" xfId="435"/>
    <cellStyle name="Normal 7 5" xfId="481"/>
    <cellStyle name="Normal 8" xfId="436"/>
    <cellStyle name="Normal 8 2" xfId="491"/>
    <cellStyle name="Normal 9" xfId="437"/>
    <cellStyle name="Normal 9 2" xfId="492"/>
    <cellStyle name="Normal_RIUS_Bibliometric_data" xfId="479"/>
    <cellStyle name="Note 2" xfId="438"/>
    <cellStyle name="Note 2 2" xfId="439"/>
    <cellStyle name="Note 2 2 2" xfId="440"/>
    <cellStyle name="Note 2 2 3" xfId="441"/>
    <cellStyle name="Note 2 3" xfId="442"/>
    <cellStyle name="Note 2 4" xfId="443"/>
    <cellStyle name="Note 2 5" xfId="444"/>
    <cellStyle name="Note 2 6" xfId="445"/>
    <cellStyle name="Note 3" xfId="446"/>
    <cellStyle name="Note 3 2" xfId="447"/>
    <cellStyle name="Note 3 2 2" xfId="448"/>
    <cellStyle name="Note 3 2 3" xfId="449"/>
    <cellStyle name="Note 3 3" xfId="450"/>
    <cellStyle name="Note 3 4" xfId="451"/>
    <cellStyle name="Note 3 5" xfId="452"/>
    <cellStyle name="Note 4" xfId="453"/>
    <cellStyle name="Note 4 2" xfId="454"/>
    <cellStyle name="Note 4 2 2" xfId="455"/>
    <cellStyle name="Note 4 2 3" xfId="456"/>
    <cellStyle name="Note 4 3" xfId="457"/>
    <cellStyle name="Note 4 4" xfId="458"/>
    <cellStyle name="Note 5" xfId="459"/>
    <cellStyle name="Output 2" xfId="460"/>
    <cellStyle name="Output 2 2" xfId="461"/>
    <cellStyle name="Percent 2" xfId="472"/>
    <cellStyle name="Percent 2 2" xfId="473"/>
    <cellStyle name="Percent 3" xfId="474"/>
    <cellStyle name="Percent 4" xfId="475"/>
    <cellStyle name="Percent 5" xfId="476"/>
    <cellStyle name="Percent 6" xfId="477"/>
    <cellStyle name="Procent" xfId="4" builtinId="5"/>
    <cellStyle name="Procent 2" xfId="3"/>
    <cellStyle name="Procent 3" xfId="10"/>
    <cellStyle name="row" xfId="462"/>
    <cellStyle name="Standard_CDH 2010 Output tables_Formel" xfId="463"/>
    <cellStyle name="Style 1" xfId="478"/>
    <cellStyle name="Title 2" xfId="464"/>
    <cellStyle name="Title 2 2" xfId="465"/>
    <cellStyle name="Total 2" xfId="466"/>
    <cellStyle name="Total 2 2" xfId="467"/>
    <cellStyle name="Warning Text 2" xfId="4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85761530184979"/>
          <c:y val="7.0250176115959961E-2"/>
          <c:w val="0.80745839033642508"/>
          <c:h val="0.75592250528103"/>
        </c:manualLayout>
      </c:layout>
      <c:barChart>
        <c:barDir val="col"/>
        <c:grouping val="clustered"/>
        <c:varyColors val="0"/>
        <c:ser>
          <c:idx val="0"/>
          <c:order val="0"/>
          <c:tx>
            <c:strRef>
              <c:f>'1.0.6'!$N$9</c:f>
              <c:strCache>
                <c:ptCount val="1"/>
                <c:pt idx="0">
                  <c:v>Antal (venstre akse)</c:v>
                </c:pt>
              </c:strCache>
            </c:strRef>
          </c:tx>
          <c:spPr>
            <a:solidFill>
              <a:srgbClr val="888888"/>
            </a:solidFill>
            <a:ln>
              <a:noFill/>
              <a:round/>
            </a:ln>
            <a:effectLst/>
            <a:extLst>
              <a:ext uri="{91240B29-F687-4F45-9708-019B960494DF}">
                <a14:hiddenLine xmlns:a14="http://schemas.microsoft.com/office/drawing/2010/main">
                  <a:noFill/>
                  <a:round/>
                </a14:hiddenLine>
              </a:ext>
            </a:extLst>
          </c:spPr>
          <c:invertIfNegative val="0"/>
          <c:cat>
            <c:strRef>
              <c:f>'1.0.6'!$M$10:$M$15</c:f>
              <c:strCache>
                <c:ptCount val="6"/>
                <c:pt idx="0">
                  <c:v>Sverige</c:v>
                </c:pt>
                <c:pt idx="1">
                  <c:v>Norge</c:v>
                </c:pt>
                <c:pt idx="2">
                  <c:v>Danmark</c:v>
                </c:pt>
                <c:pt idx="3">
                  <c:v>Holland</c:v>
                </c:pt>
                <c:pt idx="4">
                  <c:v>Finland</c:v>
                </c:pt>
                <c:pt idx="5">
                  <c:v>Østrig</c:v>
                </c:pt>
              </c:strCache>
            </c:strRef>
          </c:cat>
          <c:val>
            <c:numRef>
              <c:f>'1.0.6'!$N$10:$N$15</c:f>
              <c:numCache>
                <c:formatCode>0.0</c:formatCode>
                <c:ptCount val="6"/>
                <c:pt idx="0">
                  <c:v>550.25</c:v>
                </c:pt>
                <c:pt idx="1">
                  <c:v>503.5</c:v>
                </c:pt>
                <c:pt idx="2">
                  <c:v>420.75</c:v>
                </c:pt>
                <c:pt idx="3">
                  <c:v>330.75</c:v>
                </c:pt>
                <c:pt idx="4">
                  <c:v>284.5</c:v>
                </c:pt>
                <c:pt idx="5">
                  <c:v>238.25</c:v>
                </c:pt>
              </c:numCache>
            </c:numRef>
          </c:val>
        </c:ser>
        <c:dLbls>
          <c:showLegendKey val="0"/>
          <c:showVal val="0"/>
          <c:showCatName val="0"/>
          <c:showSerName val="0"/>
          <c:showPercent val="0"/>
          <c:showBubbleSize val="0"/>
        </c:dLbls>
        <c:gapWidth val="100"/>
        <c:overlap val="-10"/>
        <c:axId val="169439232"/>
        <c:axId val="169441152"/>
      </c:barChart>
      <c:lineChart>
        <c:grouping val="standard"/>
        <c:varyColors val="0"/>
        <c:ser>
          <c:idx val="1"/>
          <c:order val="1"/>
          <c:tx>
            <c:strRef>
              <c:f>'1.0.6'!$O$9</c:f>
              <c:strCache>
                <c:ptCount val="1"/>
                <c:pt idx="0">
                  <c:v>Per 1000 FoU-årsværk (højre akse)</c:v>
                </c:pt>
              </c:strCache>
            </c:strRef>
          </c:tx>
          <c:spPr>
            <a:ln w="12700" cap="rnd" cmpd="sng" algn="ctr">
              <a:noFill/>
              <a:prstDash val="solid"/>
              <a:round/>
              <a:headEnd type="none" w="med" len="med"/>
              <a:tailEnd type="none" w="med" len="med"/>
            </a:ln>
          </c:spPr>
          <c:marker>
            <c:symbol val="square"/>
            <c:size val="5"/>
            <c:spPr>
              <a:solidFill>
                <a:srgbClr val="A5027D"/>
              </a:solidFill>
              <a:ln w="12700">
                <a:solidFill>
                  <a:srgbClr val="A5027D"/>
                </a:solidFill>
                <a:prstDash val="solid"/>
              </a:ln>
            </c:spPr>
          </c:marker>
          <c:cat>
            <c:strRef>
              <c:f>'1.0.6'!$M$10:$M$15</c:f>
              <c:strCache>
                <c:ptCount val="6"/>
                <c:pt idx="0">
                  <c:v>Sverige</c:v>
                </c:pt>
                <c:pt idx="1">
                  <c:v>Norge</c:v>
                </c:pt>
                <c:pt idx="2">
                  <c:v>Danmark</c:v>
                </c:pt>
                <c:pt idx="3">
                  <c:v>Holland</c:v>
                </c:pt>
                <c:pt idx="4">
                  <c:v>Finland</c:v>
                </c:pt>
                <c:pt idx="5">
                  <c:v>Østrig</c:v>
                </c:pt>
              </c:strCache>
            </c:strRef>
          </c:cat>
          <c:val>
            <c:numRef>
              <c:f>'1.0.6'!$O$10:$O$15</c:f>
              <c:numCache>
                <c:formatCode>0.0</c:formatCode>
                <c:ptCount val="6"/>
                <c:pt idx="0">
                  <c:v>30.458383116307413</c:v>
                </c:pt>
                <c:pt idx="1">
                  <c:v>24.582619964908709</c:v>
                </c:pt>
                <c:pt idx="2">
                  <c:v>23.506844247932484</c:v>
                </c:pt>
                <c:pt idx="3">
                  <c:v>17.124727653138272</c:v>
                </c:pt>
                <c:pt idx="4">
                  <c:v>26.046866207034867</c:v>
                </c:pt>
                <c:pt idx="5">
                  <c:v>12.85238220318244</c:v>
                </c:pt>
              </c:numCache>
            </c:numRef>
          </c:val>
          <c:smooth val="0"/>
        </c:ser>
        <c:dLbls>
          <c:showLegendKey val="0"/>
          <c:showVal val="0"/>
          <c:showCatName val="0"/>
          <c:showSerName val="0"/>
          <c:showPercent val="0"/>
          <c:showBubbleSize val="0"/>
        </c:dLbls>
        <c:marker val="1"/>
        <c:smooth val="0"/>
        <c:axId val="169456768"/>
        <c:axId val="169442688"/>
      </c:lineChart>
      <c:catAx>
        <c:axId val="169439232"/>
        <c:scaling>
          <c:orientation val="minMax"/>
        </c:scaling>
        <c:delete val="0"/>
        <c:axPos val="b"/>
        <c:numFmt formatCode="@" sourceLinked="0"/>
        <c:majorTickMark val="out"/>
        <c:minorTickMark val="none"/>
        <c:tickLblPos val="nextTo"/>
        <c:spPr>
          <a:noFill/>
          <a:ln w="12700"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169441152"/>
        <c:crosses val="autoZero"/>
        <c:auto val="1"/>
        <c:lblAlgn val="ctr"/>
        <c:lblOffset val="100"/>
        <c:noMultiLvlLbl val="0"/>
      </c:catAx>
      <c:valAx>
        <c:axId val="169441152"/>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General" sourceLinked="0"/>
        <c:majorTickMark val="out"/>
        <c:minorTickMark val="none"/>
        <c:tickLblPos val="nextTo"/>
        <c:spPr>
          <a:noFill/>
          <a:ln w="12700"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169439232"/>
        <c:crosses val="autoZero"/>
        <c:crossBetween val="between"/>
        <c:majorUnit val="200"/>
      </c:valAx>
      <c:valAx>
        <c:axId val="169442688"/>
        <c:scaling>
          <c:orientation val="minMax"/>
          <c:max val="35"/>
          <c:min val="0"/>
        </c:scaling>
        <c:delete val="0"/>
        <c:axPos val="r"/>
        <c:numFmt formatCode="General" sourceLinked="0"/>
        <c:majorTickMark val="out"/>
        <c:minorTickMark val="none"/>
        <c:tickLblPos val="nextTo"/>
        <c:spPr>
          <a:noFill/>
          <a:ln w="12700"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169456768"/>
        <c:crosses val="max"/>
        <c:crossBetween val="between"/>
      </c:valAx>
      <c:catAx>
        <c:axId val="169456768"/>
        <c:scaling>
          <c:orientation val="minMax"/>
        </c:scaling>
        <c:delete val="1"/>
        <c:axPos val="b"/>
        <c:majorTickMark val="out"/>
        <c:minorTickMark val="none"/>
        <c:tickLblPos val="nextTo"/>
        <c:crossAx val="169442688"/>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ayout>
        <c:manualLayout>
          <c:xMode val="edge"/>
          <c:yMode val="edge"/>
          <c:x val="2.1079214276437299E-2"/>
          <c:y val="0.90371997598693621"/>
          <c:w val="0.63390633110881234"/>
          <c:h val="8.9240699547808597E-2"/>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838724956040903E-2"/>
          <c:y val="3.5157819955006268E-2"/>
          <c:w val="0.9446940095376325"/>
          <c:h val="0.75614272364984048"/>
        </c:manualLayout>
      </c:layout>
      <c:barChart>
        <c:barDir val="col"/>
        <c:grouping val="clustered"/>
        <c:varyColors val="0"/>
        <c:ser>
          <c:idx val="0"/>
          <c:order val="0"/>
          <c:tx>
            <c:strRef>
              <c:f>'2.1.6'!$B$4</c:f>
              <c:strCache>
                <c:ptCount val="1"/>
                <c:pt idx="0">
                  <c:v>2008 *</c:v>
                </c:pt>
              </c:strCache>
            </c:strRef>
          </c:tx>
          <c:spPr>
            <a:solidFill>
              <a:srgbClr val="888888"/>
            </a:solidFill>
            <a:ln>
              <a:noFill/>
              <a:round/>
            </a:ln>
            <a:effectLst/>
            <a:extLst>
              <a:ext uri="{91240B29-F687-4F45-9708-019B960494DF}">
                <a14:hiddenLine xmlns:a14="http://schemas.microsoft.com/office/drawing/2010/main">
                  <a:noFill/>
                  <a:round/>
                </a14:hiddenLine>
              </a:ext>
            </a:extLst>
          </c:spPr>
          <c:invertIfNegative val="0"/>
          <c:cat>
            <c:strRef>
              <c:f>'2.1.6'!$A$5:$A$12</c:f>
              <c:strCache>
                <c:ptCount val="8"/>
                <c:pt idx="0">
                  <c:v>KU</c:v>
                </c:pt>
                <c:pt idx="1">
                  <c:v>AU</c:v>
                </c:pt>
                <c:pt idx="2">
                  <c:v>SDU</c:v>
                </c:pt>
                <c:pt idx="3">
                  <c:v>RUC</c:v>
                </c:pt>
                <c:pt idx="4">
                  <c:v>AAU</c:v>
                </c:pt>
                <c:pt idx="5">
                  <c:v>DTU</c:v>
                </c:pt>
                <c:pt idx="6">
                  <c:v>ITU</c:v>
                </c:pt>
                <c:pt idx="7">
                  <c:v>CBS</c:v>
                </c:pt>
              </c:strCache>
            </c:strRef>
          </c:cat>
          <c:val>
            <c:numRef>
              <c:f>'2.1.6'!$B$5:$B$12</c:f>
              <c:numCache>
                <c:formatCode>#,##0</c:formatCode>
                <c:ptCount val="8"/>
                <c:pt idx="0">
                  <c:v>206.12373199999999</c:v>
                </c:pt>
                <c:pt idx="1">
                  <c:v>319.36272100000002</c:v>
                </c:pt>
                <c:pt idx="2">
                  <c:v>244.388733</c:v>
                </c:pt>
                <c:pt idx="3">
                  <c:v>64.647734999999997</c:v>
                </c:pt>
                <c:pt idx="4">
                  <c:v>430.06975399999999</c:v>
                </c:pt>
                <c:pt idx="5">
                  <c:v>444.34345400000001</c:v>
                </c:pt>
                <c:pt idx="6">
                  <c:v>35.676913999999996</c:v>
                </c:pt>
                <c:pt idx="7">
                  <c:v>112.80910899999999</c:v>
                </c:pt>
              </c:numCache>
            </c:numRef>
          </c:val>
        </c:ser>
        <c:ser>
          <c:idx val="1"/>
          <c:order val="1"/>
          <c:tx>
            <c:strRef>
              <c:f>'2.1.6'!$C$4</c:f>
              <c:strCache>
                <c:ptCount val="1"/>
                <c:pt idx="0">
                  <c:v>2009</c:v>
                </c:pt>
              </c:strCache>
            </c:strRef>
          </c:tx>
          <c:spPr>
            <a:solidFill>
              <a:srgbClr val="A5027D"/>
            </a:solidFill>
            <a:ln>
              <a:noFill/>
              <a:round/>
            </a:ln>
            <a:effectLst/>
            <a:extLst>
              <a:ext uri="{91240B29-F687-4F45-9708-019B960494DF}">
                <a14:hiddenLine xmlns:a14="http://schemas.microsoft.com/office/drawing/2010/main">
                  <a:noFill/>
                  <a:round/>
                </a14:hiddenLine>
              </a:ext>
            </a:extLst>
          </c:spPr>
          <c:invertIfNegative val="0"/>
          <c:cat>
            <c:strRef>
              <c:f>'2.1.6'!$A$5:$A$12</c:f>
              <c:strCache>
                <c:ptCount val="8"/>
                <c:pt idx="0">
                  <c:v>KU</c:v>
                </c:pt>
                <c:pt idx="1">
                  <c:v>AU</c:v>
                </c:pt>
                <c:pt idx="2">
                  <c:v>SDU</c:v>
                </c:pt>
                <c:pt idx="3">
                  <c:v>RUC</c:v>
                </c:pt>
                <c:pt idx="4">
                  <c:v>AAU</c:v>
                </c:pt>
                <c:pt idx="5">
                  <c:v>DTU</c:v>
                </c:pt>
                <c:pt idx="6">
                  <c:v>ITU</c:v>
                </c:pt>
                <c:pt idx="7">
                  <c:v>CBS</c:v>
                </c:pt>
              </c:strCache>
            </c:strRef>
          </c:cat>
          <c:val>
            <c:numRef>
              <c:f>'2.1.6'!$C$5:$C$12</c:f>
              <c:numCache>
                <c:formatCode>#,##0</c:formatCode>
                <c:ptCount val="8"/>
                <c:pt idx="0">
                  <c:v>155.91106500000001</c:v>
                </c:pt>
                <c:pt idx="1">
                  <c:v>182.54122599999999</c:v>
                </c:pt>
                <c:pt idx="2">
                  <c:v>144.45920899999999</c:v>
                </c:pt>
                <c:pt idx="3">
                  <c:v>27.799690000000002</c:v>
                </c:pt>
                <c:pt idx="4">
                  <c:v>245.54833100000002</c:v>
                </c:pt>
                <c:pt idx="5">
                  <c:v>280.57627500000001</c:v>
                </c:pt>
                <c:pt idx="6">
                  <c:v>21.760584000000001</c:v>
                </c:pt>
                <c:pt idx="7">
                  <c:v>85.91372100000001</c:v>
                </c:pt>
              </c:numCache>
            </c:numRef>
          </c:val>
        </c:ser>
        <c:ser>
          <c:idx val="2"/>
          <c:order val="2"/>
          <c:tx>
            <c:strRef>
              <c:f>'2.1.6'!$D$4</c:f>
              <c:strCache>
                <c:ptCount val="1"/>
                <c:pt idx="0">
                  <c:v>2010</c:v>
                </c:pt>
              </c:strCache>
            </c:strRef>
          </c:tx>
          <c:spPr>
            <a:solidFill>
              <a:srgbClr val="17124D"/>
            </a:solidFill>
            <a:ln>
              <a:noFill/>
              <a:round/>
            </a:ln>
            <a:effectLst/>
            <a:extLst>
              <a:ext uri="{91240B29-F687-4F45-9708-019B960494DF}">
                <a14:hiddenLine xmlns:a14="http://schemas.microsoft.com/office/drawing/2010/main">
                  <a:noFill/>
                  <a:round/>
                </a14:hiddenLine>
              </a:ext>
            </a:extLst>
          </c:spPr>
          <c:invertIfNegative val="0"/>
          <c:cat>
            <c:strRef>
              <c:f>'2.1.6'!$A$5:$A$12</c:f>
              <c:strCache>
                <c:ptCount val="8"/>
                <c:pt idx="0">
                  <c:v>KU</c:v>
                </c:pt>
                <c:pt idx="1">
                  <c:v>AU</c:v>
                </c:pt>
                <c:pt idx="2">
                  <c:v>SDU</c:v>
                </c:pt>
                <c:pt idx="3">
                  <c:v>RUC</c:v>
                </c:pt>
                <c:pt idx="4">
                  <c:v>AAU</c:v>
                </c:pt>
                <c:pt idx="5">
                  <c:v>DTU</c:v>
                </c:pt>
                <c:pt idx="6">
                  <c:v>ITU</c:v>
                </c:pt>
                <c:pt idx="7">
                  <c:v>CBS</c:v>
                </c:pt>
              </c:strCache>
            </c:strRef>
          </c:cat>
          <c:val>
            <c:numRef>
              <c:f>'2.1.6'!$D$5:$D$12</c:f>
              <c:numCache>
                <c:formatCode>#,##0</c:formatCode>
                <c:ptCount val="8"/>
                <c:pt idx="0">
                  <c:v>184.407397</c:v>
                </c:pt>
                <c:pt idx="1">
                  <c:v>212.62425199999998</c:v>
                </c:pt>
                <c:pt idx="2">
                  <c:v>185.446945</c:v>
                </c:pt>
                <c:pt idx="3">
                  <c:v>49.891417000000004</c:v>
                </c:pt>
                <c:pt idx="4">
                  <c:v>294.60353099999998</c:v>
                </c:pt>
                <c:pt idx="5">
                  <c:v>342.80130099999997</c:v>
                </c:pt>
                <c:pt idx="6">
                  <c:v>36.257346999999996</c:v>
                </c:pt>
                <c:pt idx="7">
                  <c:v>139.08743699999999</c:v>
                </c:pt>
              </c:numCache>
            </c:numRef>
          </c:val>
        </c:ser>
        <c:ser>
          <c:idx val="3"/>
          <c:order val="3"/>
          <c:tx>
            <c:strRef>
              <c:f>'2.1.6'!$E$4</c:f>
              <c:strCache>
                <c:ptCount val="1"/>
                <c:pt idx="0">
                  <c:v>2011</c:v>
                </c:pt>
              </c:strCache>
            </c:strRef>
          </c:tx>
          <c:spPr>
            <a:solidFill>
              <a:srgbClr val="E6821E"/>
            </a:solidFill>
            <a:ln>
              <a:noFill/>
              <a:round/>
            </a:ln>
            <a:effectLst/>
            <a:extLst>
              <a:ext uri="{91240B29-F687-4F45-9708-019B960494DF}">
                <a14:hiddenLine xmlns:a14="http://schemas.microsoft.com/office/drawing/2010/main">
                  <a:noFill/>
                  <a:round/>
                </a14:hiddenLine>
              </a:ext>
            </a:extLst>
          </c:spPr>
          <c:invertIfNegative val="0"/>
          <c:cat>
            <c:strRef>
              <c:f>'2.1.6'!$A$5:$A$12</c:f>
              <c:strCache>
                <c:ptCount val="8"/>
                <c:pt idx="0">
                  <c:v>KU</c:v>
                </c:pt>
                <c:pt idx="1">
                  <c:v>AU</c:v>
                </c:pt>
                <c:pt idx="2">
                  <c:v>SDU</c:v>
                </c:pt>
                <c:pt idx="3">
                  <c:v>RUC</c:v>
                </c:pt>
                <c:pt idx="4">
                  <c:v>AAU</c:v>
                </c:pt>
                <c:pt idx="5">
                  <c:v>DTU</c:v>
                </c:pt>
                <c:pt idx="6">
                  <c:v>ITU</c:v>
                </c:pt>
                <c:pt idx="7">
                  <c:v>CBS</c:v>
                </c:pt>
              </c:strCache>
            </c:strRef>
          </c:cat>
          <c:val>
            <c:numRef>
              <c:f>'2.1.6'!$E$5:$E$12</c:f>
              <c:numCache>
                <c:formatCode>#,##0</c:formatCode>
                <c:ptCount val="8"/>
                <c:pt idx="0">
                  <c:v>152.85801000000001</c:v>
                </c:pt>
                <c:pt idx="1">
                  <c:v>145.13195899999999</c:v>
                </c:pt>
                <c:pt idx="2">
                  <c:v>170.099301</c:v>
                </c:pt>
                <c:pt idx="3">
                  <c:v>37.610520999999999</c:v>
                </c:pt>
                <c:pt idx="4">
                  <c:v>197.72807599999999</c:v>
                </c:pt>
                <c:pt idx="5">
                  <c:v>279.04368600000004</c:v>
                </c:pt>
                <c:pt idx="6">
                  <c:v>36.011276000000002</c:v>
                </c:pt>
                <c:pt idx="7">
                  <c:v>91.214815000000002</c:v>
                </c:pt>
              </c:numCache>
            </c:numRef>
          </c:val>
        </c:ser>
        <c:ser>
          <c:idx val="4"/>
          <c:order val="4"/>
          <c:tx>
            <c:strRef>
              <c:f>'2.1.6'!$F$4</c:f>
              <c:strCache>
                <c:ptCount val="1"/>
                <c:pt idx="0">
                  <c:v>2012</c:v>
                </c:pt>
              </c:strCache>
            </c:strRef>
          </c:tx>
          <c:spPr>
            <a:solidFill>
              <a:srgbClr val="A7D3EC"/>
            </a:solidFill>
            <a:ln>
              <a:noFill/>
              <a:round/>
            </a:ln>
            <a:effectLst/>
            <a:extLst>
              <a:ext uri="{91240B29-F687-4F45-9708-019B960494DF}">
                <a14:hiddenLine xmlns:a14="http://schemas.microsoft.com/office/drawing/2010/main">
                  <a:noFill/>
                  <a:round/>
                </a14:hiddenLine>
              </a:ext>
            </a:extLst>
          </c:spPr>
          <c:invertIfNegative val="0"/>
          <c:cat>
            <c:strRef>
              <c:f>'2.1.6'!$A$5:$A$12</c:f>
              <c:strCache>
                <c:ptCount val="8"/>
                <c:pt idx="0">
                  <c:v>KU</c:v>
                </c:pt>
                <c:pt idx="1">
                  <c:v>AU</c:v>
                </c:pt>
                <c:pt idx="2">
                  <c:v>SDU</c:v>
                </c:pt>
                <c:pt idx="3">
                  <c:v>RUC</c:v>
                </c:pt>
                <c:pt idx="4">
                  <c:v>AAU</c:v>
                </c:pt>
                <c:pt idx="5">
                  <c:v>DTU</c:v>
                </c:pt>
                <c:pt idx="6">
                  <c:v>ITU</c:v>
                </c:pt>
                <c:pt idx="7">
                  <c:v>CBS</c:v>
                </c:pt>
              </c:strCache>
            </c:strRef>
          </c:cat>
          <c:val>
            <c:numRef>
              <c:f>'2.1.6'!$F$5:$F$12</c:f>
              <c:numCache>
                <c:formatCode>#,##0</c:formatCode>
                <c:ptCount val="8"/>
                <c:pt idx="0">
                  <c:v>162.91208699999999</c:v>
                </c:pt>
                <c:pt idx="1">
                  <c:v>174.42678100000001</c:v>
                </c:pt>
                <c:pt idx="2">
                  <c:v>176.67183299999999</c:v>
                </c:pt>
                <c:pt idx="3">
                  <c:v>38.420819000000002</c:v>
                </c:pt>
                <c:pt idx="4">
                  <c:v>203.42416700000001</c:v>
                </c:pt>
                <c:pt idx="5">
                  <c:v>289.24235099999999</c:v>
                </c:pt>
                <c:pt idx="6">
                  <c:v>17.435932000000001</c:v>
                </c:pt>
                <c:pt idx="7">
                  <c:v>92.990763000000001</c:v>
                </c:pt>
              </c:numCache>
            </c:numRef>
          </c:val>
        </c:ser>
        <c:ser>
          <c:idx val="5"/>
          <c:order val="5"/>
          <c:tx>
            <c:strRef>
              <c:f>'2.1.6'!$G$4</c:f>
              <c:strCache>
                <c:ptCount val="1"/>
                <c:pt idx="0">
                  <c:v>2013</c:v>
                </c:pt>
              </c:strCache>
            </c:strRef>
          </c:tx>
          <c:spPr>
            <a:solidFill>
              <a:srgbClr val="B4B4B4"/>
            </a:solidFill>
            <a:ln>
              <a:noFill/>
              <a:round/>
            </a:ln>
            <a:effectLst/>
            <a:extLst>
              <a:ext uri="{91240B29-F687-4F45-9708-019B960494DF}">
                <a14:hiddenLine xmlns:a14="http://schemas.microsoft.com/office/drawing/2010/main">
                  <a:noFill/>
                  <a:round/>
                </a14:hiddenLine>
              </a:ext>
            </a:extLst>
          </c:spPr>
          <c:invertIfNegative val="0"/>
          <c:cat>
            <c:strRef>
              <c:f>'2.1.6'!$A$5:$A$12</c:f>
              <c:strCache>
                <c:ptCount val="8"/>
                <c:pt idx="0">
                  <c:v>KU</c:v>
                </c:pt>
                <c:pt idx="1">
                  <c:v>AU</c:v>
                </c:pt>
                <c:pt idx="2">
                  <c:v>SDU</c:v>
                </c:pt>
                <c:pt idx="3">
                  <c:v>RUC</c:v>
                </c:pt>
                <c:pt idx="4">
                  <c:v>AAU</c:v>
                </c:pt>
                <c:pt idx="5">
                  <c:v>DTU</c:v>
                </c:pt>
                <c:pt idx="6">
                  <c:v>ITU</c:v>
                </c:pt>
                <c:pt idx="7">
                  <c:v>CBS</c:v>
                </c:pt>
              </c:strCache>
            </c:strRef>
          </c:cat>
          <c:val>
            <c:numRef>
              <c:f>'2.1.6'!$G$5:$G$12</c:f>
              <c:numCache>
                <c:formatCode>#,##0</c:formatCode>
                <c:ptCount val="8"/>
                <c:pt idx="0">
                  <c:v>216.841149</c:v>
                </c:pt>
                <c:pt idx="1">
                  <c:v>285.859554</c:v>
                </c:pt>
                <c:pt idx="2">
                  <c:v>219.4297</c:v>
                </c:pt>
                <c:pt idx="3">
                  <c:v>27.672808</c:v>
                </c:pt>
                <c:pt idx="4">
                  <c:v>191.91227699999999</c:v>
                </c:pt>
                <c:pt idx="5">
                  <c:v>303.26779800000003</c:v>
                </c:pt>
                <c:pt idx="6">
                  <c:v>34.642035</c:v>
                </c:pt>
                <c:pt idx="7">
                  <c:v>87.946443000000002</c:v>
                </c:pt>
              </c:numCache>
            </c:numRef>
          </c:val>
        </c:ser>
        <c:dLbls>
          <c:showLegendKey val="0"/>
          <c:showVal val="0"/>
          <c:showCatName val="0"/>
          <c:showSerName val="0"/>
          <c:showPercent val="0"/>
          <c:showBubbleSize val="0"/>
        </c:dLbls>
        <c:gapWidth val="100"/>
        <c:overlap val="-10"/>
        <c:axId val="208976896"/>
        <c:axId val="208982784"/>
      </c:barChart>
      <c:barChart>
        <c:barDir val="col"/>
        <c:grouping val="clustered"/>
        <c:varyColors val="0"/>
        <c:ser>
          <c:idx val="6"/>
          <c:order val="6"/>
          <c:tx>
            <c:v>SeriesForSecondaryAxis</c:v>
          </c:tx>
          <c:spPr>
            <a:noFill/>
            <a:ln w="25400">
              <a:noFill/>
            </a:ln>
          </c:spPr>
          <c:invertIfNegative val="0"/>
        </c:ser>
        <c:dLbls>
          <c:showLegendKey val="0"/>
          <c:showVal val="0"/>
          <c:showCatName val="0"/>
          <c:showSerName val="0"/>
          <c:showPercent val="0"/>
          <c:showBubbleSize val="0"/>
        </c:dLbls>
        <c:gapWidth val="100"/>
        <c:overlap val="-10"/>
        <c:axId val="208990208"/>
        <c:axId val="208984320"/>
      </c:barChart>
      <c:catAx>
        <c:axId val="208976896"/>
        <c:scaling>
          <c:orientation val="minMax"/>
        </c:scaling>
        <c:delete val="0"/>
        <c:axPos val="b"/>
        <c:numFmt formatCode="@" sourceLinked="0"/>
        <c:majorTickMark val="out"/>
        <c:minorTickMark val="none"/>
        <c:tickLblPos val="nextTo"/>
        <c:spPr>
          <a:noFill/>
          <a:ln w="12700"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208982784"/>
        <c:crosses val="autoZero"/>
        <c:auto val="1"/>
        <c:lblAlgn val="ctr"/>
        <c:lblOffset val="100"/>
        <c:noMultiLvlLbl val="0"/>
      </c:catAx>
      <c:valAx>
        <c:axId val="208982784"/>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General" sourceLinked="0"/>
        <c:majorTickMark val="out"/>
        <c:minorTickMark val="none"/>
        <c:tickLblPos val="nextTo"/>
        <c:spPr>
          <a:noFill/>
          <a:ln w="12700"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208976896"/>
        <c:crosses val="autoZero"/>
        <c:crossBetween val="between"/>
      </c:valAx>
      <c:valAx>
        <c:axId val="208984320"/>
        <c:scaling>
          <c:orientation val="minMax"/>
          <c:max val="500"/>
          <c:min val="0"/>
        </c:scaling>
        <c:delete val="1"/>
        <c:axPos val="r"/>
        <c:numFmt formatCode="General" sourceLinked="0"/>
        <c:majorTickMark val="out"/>
        <c:minorTickMark val="none"/>
        <c:tickLblPos val="nextTo"/>
        <c:crossAx val="208990208"/>
        <c:crosses val="max"/>
        <c:crossBetween val="between"/>
        <c:majorUnit val="50"/>
        <c:minorUnit val="10"/>
      </c:valAx>
      <c:catAx>
        <c:axId val="208990208"/>
        <c:scaling>
          <c:orientation val="minMax"/>
        </c:scaling>
        <c:delete val="1"/>
        <c:axPos val="b"/>
        <c:majorTickMark val="out"/>
        <c:minorTickMark val="none"/>
        <c:tickLblPos val="nextTo"/>
        <c:crossAx val="208984320"/>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egendEntry>
        <c:idx val="6"/>
        <c:delete val="1"/>
      </c:legendEntry>
      <c:layout>
        <c:manualLayout>
          <c:xMode val="edge"/>
          <c:yMode val="edge"/>
          <c:x val="9.8690620253063729E-3"/>
          <c:y val="0.90822255835038523"/>
          <c:w val="0.44449594834206596"/>
          <c:h val="8.4717638445798216E-2"/>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l">
              <a:defRPr sz="1050" b="1" i="0" strike="noStrike" baseline="0">
                <a:solidFill>
                  <a:srgbClr val="000000"/>
                </a:solidFill>
                <a:latin typeface="Calibri"/>
                <a:ea typeface="Calibri"/>
                <a:cs typeface="Calibri"/>
              </a:defRPr>
            </a:pPr>
            <a:r>
              <a:rPr lang="en-US" sz="1050" b="1"/>
              <a:t>ErhvervsPh.d.er som andel af alle igangsatte ph.d.-forløb. 1995-2013</a:t>
            </a:r>
          </a:p>
        </c:rich>
      </c:tx>
      <c:layout>
        <c:manualLayout>
          <c:xMode val="edge"/>
          <c:yMode val="edge"/>
          <c:x val="1.5760441292356187E-3"/>
          <c:y val="1.7777777777777778E-2"/>
        </c:manualLayout>
      </c:layout>
      <c:overlay val="0"/>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itle>
    <c:autoTitleDeleted val="0"/>
    <c:plotArea>
      <c:layout>
        <c:manualLayout>
          <c:xMode val="edge"/>
          <c:yMode val="edge"/>
          <c:x val="6.3041765169424748E-3"/>
          <c:y val="0.15532248468941376"/>
          <c:w val="0.9921197793538219"/>
          <c:h val="0.84023307086614174"/>
        </c:manualLayout>
      </c:layout>
      <c:lineChart>
        <c:grouping val="standard"/>
        <c:varyColors val="0"/>
        <c:ser>
          <c:idx val="0"/>
          <c:order val="0"/>
          <c:tx>
            <c:strRef>
              <c:f>'2.1.8'!$A$9</c:f>
              <c:strCache>
                <c:ptCount val="1"/>
                <c:pt idx="0">
                  <c:v>ErhvervsPhD-andelen</c:v>
                </c:pt>
              </c:strCache>
            </c:strRef>
          </c:tx>
          <c:spPr>
            <a:ln w="12700" cap="rnd" cmpd="sng" algn="ctr">
              <a:solidFill>
                <a:srgbClr val="888888"/>
              </a:solidFill>
              <a:prstDash val="solid"/>
              <a:round/>
              <a:headEnd type="none" w="med" len="med"/>
              <a:tailEnd type="none" w="med" len="med"/>
            </a:ln>
          </c:spPr>
          <c:marker>
            <c:symbol val="none"/>
          </c:marker>
          <c:cat>
            <c:strRef>
              <c:f>'2.1.8'!$B$8:$T$8</c:f>
              <c:strCach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strCache>
            </c:strRef>
          </c:cat>
          <c:val>
            <c:numRef>
              <c:f>'2.1.8'!$B$9:$T$9</c:f>
              <c:numCache>
                <c:formatCode>0.0%</c:formatCode>
                <c:ptCount val="19"/>
                <c:pt idx="0">
                  <c:v>3.5016286644951142E-2</c:v>
                </c:pt>
                <c:pt idx="1">
                  <c:v>4.736371760500447E-2</c:v>
                </c:pt>
                <c:pt idx="2">
                  <c:v>6.120527306967985E-2</c:v>
                </c:pt>
                <c:pt idx="3">
                  <c:v>5.2028218694885359E-2</c:v>
                </c:pt>
                <c:pt idx="4">
                  <c:v>4.5304777594728174E-2</c:v>
                </c:pt>
                <c:pt idx="5">
                  <c:v>4.2265426880811495E-2</c:v>
                </c:pt>
                <c:pt idx="6">
                  <c:v>4.63871543264942E-2</c:v>
                </c:pt>
                <c:pt idx="7">
                  <c:v>4.6948356807511735E-2</c:v>
                </c:pt>
                <c:pt idx="8">
                  <c:v>5.2674897119341563E-2</c:v>
                </c:pt>
                <c:pt idx="9">
                  <c:v>5.4179566563467493E-2</c:v>
                </c:pt>
                <c:pt idx="10">
                  <c:v>5.9626436781609192E-2</c:v>
                </c:pt>
                <c:pt idx="11">
                  <c:v>5.6970509383378019E-2</c:v>
                </c:pt>
                <c:pt idx="12">
                  <c:v>5.8133333333333335E-2</c:v>
                </c:pt>
                <c:pt idx="13">
                  <c:v>5.6505223171889836E-2</c:v>
                </c:pt>
                <c:pt idx="14">
                  <c:v>4.3555555555555556E-2</c:v>
                </c:pt>
                <c:pt idx="15">
                  <c:v>4.8761904761904763E-2</c:v>
                </c:pt>
                <c:pt idx="16">
                  <c:v>5.2501033484911121E-2</c:v>
                </c:pt>
                <c:pt idx="17">
                  <c:v>4.9735018344883815E-2</c:v>
                </c:pt>
                <c:pt idx="18">
                  <c:v>4.6047582501918649E-2</c:v>
                </c:pt>
              </c:numCache>
            </c:numRef>
          </c:val>
          <c:smooth val="0"/>
        </c:ser>
        <c:dLbls>
          <c:showLegendKey val="0"/>
          <c:showVal val="0"/>
          <c:showCatName val="0"/>
          <c:showSerName val="0"/>
          <c:showPercent val="0"/>
          <c:showBubbleSize val="0"/>
        </c:dLbls>
        <c:marker val="1"/>
        <c:smooth val="0"/>
        <c:axId val="208877824"/>
        <c:axId val="208883712"/>
      </c:lineChart>
      <c:lineChart>
        <c:grouping val="standard"/>
        <c:varyColors val="0"/>
        <c:ser>
          <c:idx val="1"/>
          <c:order val="1"/>
          <c:tx>
            <c:v>SeriesForSecondaryAxis</c:v>
          </c:tx>
          <c:spPr>
            <a:ln w="28575">
              <a:noFill/>
            </a:ln>
          </c:spPr>
          <c:marker>
            <c:symbol val="none"/>
          </c:marker>
          <c:smooth val="0"/>
        </c:ser>
        <c:dLbls>
          <c:showLegendKey val="0"/>
          <c:showVal val="0"/>
          <c:showCatName val="0"/>
          <c:showSerName val="0"/>
          <c:showPercent val="0"/>
          <c:showBubbleSize val="0"/>
        </c:dLbls>
        <c:marker val="1"/>
        <c:smooth val="0"/>
        <c:axId val="208886784"/>
        <c:axId val="208885248"/>
      </c:lineChart>
      <c:catAx>
        <c:axId val="208877824"/>
        <c:scaling>
          <c:orientation val="minMax"/>
        </c:scaling>
        <c:delete val="0"/>
        <c:axPos val="b"/>
        <c:majorTickMark val="out"/>
        <c:minorTickMark val="none"/>
        <c:tickLblPos val="nextTo"/>
        <c:spPr>
          <a:noFill/>
          <a:ln w="12700"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208883712"/>
        <c:crosses val="autoZero"/>
        <c:auto val="1"/>
        <c:lblAlgn val="ctr"/>
        <c:lblOffset val="100"/>
        <c:noMultiLvlLbl val="0"/>
      </c:catAx>
      <c:valAx>
        <c:axId val="208883712"/>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General" sourceLinked="0"/>
        <c:majorTickMark val="out"/>
        <c:minorTickMark val="none"/>
        <c:tickLblPos val="nextTo"/>
        <c:spPr>
          <a:noFill/>
          <a:ln w="12700"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208877824"/>
        <c:crosses val="autoZero"/>
        <c:crossBetween val="between"/>
      </c:valAx>
      <c:valAx>
        <c:axId val="208885248"/>
        <c:scaling>
          <c:orientation val="minMax"/>
          <c:max val="6.9999999999999993E-2"/>
          <c:min val="0"/>
        </c:scaling>
        <c:delete val="0"/>
        <c:axPos val="r"/>
        <c:numFmt formatCode="General" sourceLinked="0"/>
        <c:majorTickMark val="out"/>
        <c:minorTickMark val="none"/>
        <c:tickLblPos val="nextTo"/>
        <c:spPr>
          <a:ln w="12700" cap="flat" cmpd="sng" algn="ctr">
            <a:solidFill>
              <a:srgbClr val="000000"/>
            </a:solidFill>
            <a:prstDash val="solid"/>
            <a:round/>
            <a:headEnd type="none" w="med" len="med"/>
            <a:tailEnd type="none" w="med" len="med"/>
          </a:ln>
        </c:spPr>
        <c:txPr>
          <a:bodyPr rot="0" vert="horz"/>
          <a:lstStyle/>
          <a:p>
            <a:pPr>
              <a:defRPr/>
            </a:pPr>
            <a:endParaRPr lang="da-DK"/>
          </a:p>
        </c:txPr>
        <c:crossAx val="208886784"/>
        <c:crosses val="max"/>
        <c:crossBetween val="between"/>
        <c:majorUnit val="0.01"/>
        <c:minorUnit val="2E-3"/>
      </c:valAx>
      <c:catAx>
        <c:axId val="208886784"/>
        <c:scaling>
          <c:orientation val="minMax"/>
        </c:scaling>
        <c:delete val="1"/>
        <c:axPos val="b"/>
        <c:majorTickMark val="out"/>
        <c:minorTickMark val="none"/>
        <c:tickLblPos val="nextTo"/>
        <c:crossAx val="208885248"/>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paperSize="9" orientation="landscape"/>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6.9048852062834455E-3"/>
          <c:y val="5.3122858050387016E-2"/>
          <c:w val="0.99136889349214552"/>
          <c:h val="0.70625435355612398"/>
        </c:manualLayout>
      </c:layout>
      <c:lineChart>
        <c:grouping val="standard"/>
        <c:varyColors val="0"/>
        <c:ser>
          <c:idx val="0"/>
          <c:order val="0"/>
          <c:tx>
            <c:strRef>
              <c:f>'2.1.9'!$A$4</c:f>
              <c:strCache>
                <c:ptCount val="1"/>
                <c:pt idx="0">
                  <c:v>18. Antal forskningsaftaler med private virksomheder indgået i året</c:v>
                </c:pt>
              </c:strCache>
            </c:strRef>
          </c:tx>
          <c:spPr>
            <a:ln w="12700" cap="rnd" cmpd="sng" algn="ctr">
              <a:solidFill>
                <a:srgbClr val="888888"/>
              </a:solidFill>
              <a:prstDash val="solid"/>
              <a:round/>
              <a:headEnd type="none" w="med" len="med"/>
              <a:tailEnd type="none" w="med" len="med"/>
            </a:ln>
          </c:spPr>
          <c:marker>
            <c:symbol val="none"/>
          </c:marker>
          <c:cat>
            <c:numRef>
              <c:f>'2.1.9'!$B$3:$F$3</c:f>
              <c:numCache>
                <c:formatCode>General</c:formatCode>
                <c:ptCount val="5"/>
                <c:pt idx="0">
                  <c:v>2010</c:v>
                </c:pt>
                <c:pt idx="1">
                  <c:v>2011</c:v>
                </c:pt>
                <c:pt idx="2">
                  <c:v>2012</c:v>
                </c:pt>
                <c:pt idx="3">
                  <c:v>2013</c:v>
                </c:pt>
                <c:pt idx="4">
                  <c:v>2014</c:v>
                </c:pt>
              </c:numCache>
            </c:numRef>
          </c:cat>
          <c:val>
            <c:numRef>
              <c:f>'2.1.9'!$B$4:$F$4</c:f>
              <c:numCache>
                <c:formatCode>General</c:formatCode>
                <c:ptCount val="5"/>
                <c:pt idx="0">
                  <c:v>1879</c:v>
                </c:pt>
                <c:pt idx="1">
                  <c:v>1999</c:v>
                </c:pt>
                <c:pt idx="2">
                  <c:v>2352</c:v>
                </c:pt>
                <c:pt idx="3">
                  <c:v>2483</c:v>
                </c:pt>
                <c:pt idx="4">
                  <c:v>2987</c:v>
                </c:pt>
              </c:numCache>
            </c:numRef>
          </c:val>
          <c:smooth val="0"/>
        </c:ser>
        <c:ser>
          <c:idx val="1"/>
          <c:order val="1"/>
          <c:tx>
            <c:strRef>
              <c:f>'2.1.9'!$A$5</c:f>
              <c:strCache>
                <c:ptCount val="1"/>
                <c:pt idx="0">
                  <c:v>19. Antal forskningsaftaler med offentlige forskningsråd, fonde, programmer mv. med inddragelse af virksomheder samt antal forskningsaftaler med private virksomheder med offentlig medfinansiering indgået i året.</c:v>
                </c:pt>
              </c:strCache>
            </c:strRef>
          </c:tx>
          <c:spPr>
            <a:ln w="12700" cap="rnd" cmpd="sng" algn="ctr">
              <a:solidFill>
                <a:srgbClr val="A5027D"/>
              </a:solidFill>
              <a:prstDash val="solid"/>
              <a:round/>
              <a:headEnd type="none" w="med" len="med"/>
              <a:tailEnd type="none" w="med" len="med"/>
            </a:ln>
          </c:spPr>
          <c:marker>
            <c:symbol val="none"/>
          </c:marker>
          <c:cat>
            <c:numRef>
              <c:f>'2.1.9'!$B$3:$F$3</c:f>
              <c:numCache>
                <c:formatCode>General</c:formatCode>
                <c:ptCount val="5"/>
                <c:pt idx="0">
                  <c:v>2010</c:v>
                </c:pt>
                <c:pt idx="1">
                  <c:v>2011</c:v>
                </c:pt>
                <c:pt idx="2">
                  <c:v>2012</c:v>
                </c:pt>
                <c:pt idx="3">
                  <c:v>2013</c:v>
                </c:pt>
                <c:pt idx="4">
                  <c:v>2014</c:v>
                </c:pt>
              </c:numCache>
            </c:numRef>
          </c:cat>
          <c:val>
            <c:numRef>
              <c:f>'2.1.9'!$B$5:$F$5</c:f>
              <c:numCache>
                <c:formatCode>General</c:formatCode>
                <c:ptCount val="5"/>
                <c:pt idx="0">
                  <c:v>858</c:v>
                </c:pt>
                <c:pt idx="1">
                  <c:v>960</c:v>
                </c:pt>
                <c:pt idx="2">
                  <c:v>889</c:v>
                </c:pt>
                <c:pt idx="3">
                  <c:v>849</c:v>
                </c:pt>
                <c:pt idx="4">
                  <c:v>625</c:v>
                </c:pt>
              </c:numCache>
            </c:numRef>
          </c:val>
          <c:smooth val="0"/>
        </c:ser>
        <c:ser>
          <c:idx val="2"/>
          <c:order val="2"/>
          <c:tx>
            <c:strRef>
              <c:f>'2.1.9'!$A$6</c:f>
              <c:strCache>
                <c:ptCount val="1"/>
                <c:pt idx="0">
                  <c:v>20. Antal forskningsaftaler med offentlige myndigheder m.v. indgået i året</c:v>
                </c:pt>
              </c:strCache>
            </c:strRef>
          </c:tx>
          <c:spPr>
            <a:ln w="12700" cap="rnd" cmpd="sng" algn="ctr">
              <a:solidFill>
                <a:srgbClr val="17124D"/>
              </a:solidFill>
              <a:prstDash val="solid"/>
              <a:round/>
              <a:headEnd type="none" w="med" len="med"/>
              <a:tailEnd type="none" w="med" len="med"/>
            </a:ln>
          </c:spPr>
          <c:marker>
            <c:symbol val="none"/>
          </c:marker>
          <c:cat>
            <c:numRef>
              <c:f>'2.1.9'!$B$3:$F$3</c:f>
              <c:numCache>
                <c:formatCode>General</c:formatCode>
                <c:ptCount val="5"/>
                <c:pt idx="0">
                  <c:v>2010</c:v>
                </c:pt>
                <c:pt idx="1">
                  <c:v>2011</c:v>
                </c:pt>
                <c:pt idx="2">
                  <c:v>2012</c:v>
                </c:pt>
                <c:pt idx="3">
                  <c:v>2013</c:v>
                </c:pt>
                <c:pt idx="4">
                  <c:v>2014</c:v>
                </c:pt>
              </c:numCache>
            </c:numRef>
          </c:cat>
          <c:val>
            <c:numRef>
              <c:f>'2.1.9'!$B$6:$F$6</c:f>
              <c:numCache>
                <c:formatCode>General</c:formatCode>
                <c:ptCount val="5"/>
                <c:pt idx="0">
                  <c:v>1057</c:v>
                </c:pt>
                <c:pt idx="1">
                  <c:v>1006</c:v>
                </c:pt>
                <c:pt idx="2">
                  <c:v>1197</c:v>
                </c:pt>
                <c:pt idx="3">
                  <c:v>1002</c:v>
                </c:pt>
                <c:pt idx="4">
                  <c:v>782</c:v>
                </c:pt>
              </c:numCache>
            </c:numRef>
          </c:val>
          <c:smooth val="0"/>
        </c:ser>
        <c:ser>
          <c:idx val="3"/>
          <c:order val="3"/>
          <c:tx>
            <c:strRef>
              <c:f>'2.1.9'!$A$7</c:f>
              <c:strCache>
                <c:ptCount val="1"/>
                <c:pt idx="0">
                  <c:v>Aftaler i alt </c:v>
                </c:pt>
              </c:strCache>
            </c:strRef>
          </c:tx>
          <c:spPr>
            <a:ln w="12700" cap="rnd" cmpd="sng" algn="ctr">
              <a:solidFill>
                <a:srgbClr val="E6821E"/>
              </a:solidFill>
              <a:prstDash val="solid"/>
              <a:round/>
              <a:headEnd type="none" w="med" len="med"/>
              <a:tailEnd type="none" w="med" len="med"/>
            </a:ln>
          </c:spPr>
          <c:marker>
            <c:symbol val="none"/>
          </c:marker>
          <c:cat>
            <c:numRef>
              <c:f>'2.1.9'!$B$3:$F$3</c:f>
              <c:numCache>
                <c:formatCode>General</c:formatCode>
                <c:ptCount val="5"/>
                <c:pt idx="0">
                  <c:v>2010</c:v>
                </c:pt>
                <c:pt idx="1">
                  <c:v>2011</c:v>
                </c:pt>
                <c:pt idx="2">
                  <c:v>2012</c:v>
                </c:pt>
                <c:pt idx="3">
                  <c:v>2013</c:v>
                </c:pt>
                <c:pt idx="4">
                  <c:v>2014</c:v>
                </c:pt>
              </c:numCache>
            </c:numRef>
          </c:cat>
          <c:val>
            <c:numRef>
              <c:f>'2.1.9'!$B$7:$F$7</c:f>
              <c:numCache>
                <c:formatCode>General</c:formatCode>
                <c:ptCount val="5"/>
                <c:pt idx="0">
                  <c:v>3794</c:v>
                </c:pt>
                <c:pt idx="1">
                  <c:v>3965</c:v>
                </c:pt>
                <c:pt idx="2">
                  <c:v>4438</c:v>
                </c:pt>
                <c:pt idx="3">
                  <c:v>4334</c:v>
                </c:pt>
                <c:pt idx="4">
                  <c:v>4394</c:v>
                </c:pt>
              </c:numCache>
            </c:numRef>
          </c:val>
          <c:smooth val="0"/>
        </c:ser>
        <c:ser>
          <c:idx val="4"/>
          <c:order val="4"/>
          <c:tx>
            <c:strRef>
              <c:f>'2.1.9'!$A$8</c:f>
              <c:strCache>
                <c:ptCount val="1"/>
                <c:pt idx="0">
                  <c:v>Aftaler med private i alt </c:v>
                </c:pt>
              </c:strCache>
            </c:strRef>
          </c:tx>
          <c:spPr>
            <a:ln w="12700" cap="rnd" cmpd="sng" algn="ctr">
              <a:solidFill>
                <a:srgbClr val="A7D3EC"/>
              </a:solidFill>
              <a:prstDash val="solid"/>
              <a:round/>
              <a:headEnd type="none" w="med" len="med"/>
              <a:tailEnd type="none" w="med" len="med"/>
            </a:ln>
          </c:spPr>
          <c:marker>
            <c:symbol val="none"/>
          </c:marker>
          <c:cat>
            <c:numRef>
              <c:f>'2.1.9'!$B$3:$F$3</c:f>
              <c:numCache>
                <c:formatCode>General</c:formatCode>
                <c:ptCount val="5"/>
                <c:pt idx="0">
                  <c:v>2010</c:v>
                </c:pt>
                <c:pt idx="1">
                  <c:v>2011</c:v>
                </c:pt>
                <c:pt idx="2">
                  <c:v>2012</c:v>
                </c:pt>
                <c:pt idx="3">
                  <c:v>2013</c:v>
                </c:pt>
                <c:pt idx="4">
                  <c:v>2014</c:v>
                </c:pt>
              </c:numCache>
            </c:numRef>
          </c:cat>
          <c:val>
            <c:numRef>
              <c:f>'2.1.9'!$B$8:$F$8</c:f>
              <c:numCache>
                <c:formatCode>General</c:formatCode>
                <c:ptCount val="5"/>
                <c:pt idx="0">
                  <c:v>2737</c:v>
                </c:pt>
                <c:pt idx="1">
                  <c:v>2959</c:v>
                </c:pt>
                <c:pt idx="2">
                  <c:v>3241</c:v>
                </c:pt>
                <c:pt idx="3">
                  <c:v>3332</c:v>
                </c:pt>
                <c:pt idx="4">
                  <c:v>3612</c:v>
                </c:pt>
              </c:numCache>
            </c:numRef>
          </c:val>
          <c:smooth val="0"/>
        </c:ser>
        <c:dLbls>
          <c:showLegendKey val="0"/>
          <c:showVal val="0"/>
          <c:showCatName val="0"/>
          <c:showSerName val="0"/>
          <c:showPercent val="0"/>
          <c:showBubbleSize val="0"/>
        </c:dLbls>
        <c:marker val="1"/>
        <c:smooth val="0"/>
        <c:axId val="189527168"/>
        <c:axId val="189528704"/>
      </c:lineChart>
      <c:lineChart>
        <c:grouping val="standard"/>
        <c:varyColors val="0"/>
        <c:ser>
          <c:idx val="5"/>
          <c:order val="5"/>
          <c:tx>
            <c:v>SeriesForSecondaryAxis</c:v>
          </c:tx>
          <c:spPr>
            <a:ln w="28575">
              <a:noFill/>
            </a:ln>
          </c:spPr>
          <c:marker>
            <c:symbol val="none"/>
          </c:marker>
          <c:smooth val="0"/>
        </c:ser>
        <c:dLbls>
          <c:showLegendKey val="0"/>
          <c:showVal val="0"/>
          <c:showCatName val="0"/>
          <c:showSerName val="0"/>
          <c:showPercent val="0"/>
          <c:showBubbleSize val="0"/>
        </c:dLbls>
        <c:marker val="1"/>
        <c:smooth val="0"/>
        <c:axId val="209131392"/>
        <c:axId val="209129856"/>
      </c:lineChart>
      <c:catAx>
        <c:axId val="189527168"/>
        <c:scaling>
          <c:orientation val="minMax"/>
        </c:scaling>
        <c:delete val="0"/>
        <c:axPos val="b"/>
        <c:numFmt formatCode="@" sourceLinked="0"/>
        <c:majorTickMark val="out"/>
        <c:minorTickMark val="none"/>
        <c:tickLblPos val="nextTo"/>
        <c:spPr>
          <a:noFill/>
          <a:ln w="12700"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189528704"/>
        <c:crosses val="autoZero"/>
        <c:auto val="1"/>
        <c:lblAlgn val="ctr"/>
        <c:lblOffset val="100"/>
        <c:noMultiLvlLbl val="0"/>
      </c:catAx>
      <c:valAx>
        <c:axId val="189528704"/>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General" sourceLinked="0"/>
        <c:majorTickMark val="out"/>
        <c:minorTickMark val="none"/>
        <c:tickLblPos val="nextTo"/>
        <c:spPr>
          <a:noFill/>
          <a:ln w="12700"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189527168"/>
        <c:crosses val="autoZero"/>
        <c:crossBetween val="between"/>
      </c:valAx>
      <c:valAx>
        <c:axId val="209129856"/>
        <c:scaling>
          <c:orientation val="minMax"/>
          <c:max val="5000"/>
          <c:min val="0"/>
        </c:scaling>
        <c:delete val="0"/>
        <c:axPos val="r"/>
        <c:numFmt formatCode="General" sourceLinked="0"/>
        <c:majorTickMark val="out"/>
        <c:minorTickMark val="none"/>
        <c:tickLblPos val="nextTo"/>
        <c:spPr>
          <a:ln w="12700" cap="flat" cmpd="sng" algn="ctr">
            <a:solidFill>
              <a:srgbClr val="000000"/>
            </a:solidFill>
            <a:prstDash val="solid"/>
            <a:round/>
            <a:headEnd type="none" w="med" len="med"/>
            <a:tailEnd type="none" w="med" len="med"/>
          </a:ln>
        </c:spPr>
        <c:txPr>
          <a:bodyPr rot="0" vert="horz"/>
          <a:lstStyle/>
          <a:p>
            <a:pPr>
              <a:defRPr/>
            </a:pPr>
            <a:endParaRPr lang="da-DK"/>
          </a:p>
        </c:txPr>
        <c:crossAx val="209131392"/>
        <c:crosses val="max"/>
        <c:crossBetween val="between"/>
        <c:majorUnit val="500"/>
        <c:minorUnit val="100"/>
      </c:valAx>
      <c:catAx>
        <c:axId val="209131392"/>
        <c:scaling>
          <c:orientation val="minMax"/>
        </c:scaling>
        <c:delete val="1"/>
        <c:axPos val="b"/>
        <c:majorTickMark val="out"/>
        <c:minorTickMark val="none"/>
        <c:tickLblPos val="nextTo"/>
        <c:crossAx val="209129856"/>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egendEntry>
        <c:idx val="5"/>
        <c:delete val="1"/>
      </c:legendEntry>
      <c:layout>
        <c:manualLayout>
          <c:xMode val="edge"/>
          <c:yMode val="edge"/>
          <c:x val="6.9048852062834455E-3"/>
          <c:y val="0.76999292285916487"/>
          <c:w val="0.96697548357982965"/>
          <c:h val="0.22646850672328378"/>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1" i="0" strike="noStrike"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6.966213862765587E-3"/>
          <c:y val="9.3535948193391713E-2"/>
          <c:w val="0.99129223267154309"/>
          <c:h val="0.80677557828635904"/>
        </c:manualLayout>
      </c:layout>
      <c:barChart>
        <c:barDir val="col"/>
        <c:grouping val="clustered"/>
        <c:varyColors val="0"/>
        <c:ser>
          <c:idx val="0"/>
          <c:order val="0"/>
          <c:tx>
            <c:strRef>
              <c:f>'2.1.10'!$A$5</c:f>
              <c:strCache>
                <c:ptCount val="1"/>
                <c:pt idx="0">
                  <c:v>Danske offentlige kilder</c:v>
                </c:pt>
              </c:strCache>
            </c:strRef>
          </c:tx>
          <c:spPr>
            <a:solidFill>
              <a:srgbClr val="888888"/>
            </a:solidFill>
            <a:ln>
              <a:noFill/>
              <a:round/>
            </a:ln>
            <a:effectLst/>
            <a:extLst>
              <a:ext uri="{91240B29-F687-4F45-9708-019B960494DF}">
                <a14:hiddenLine xmlns:a14="http://schemas.microsoft.com/office/drawing/2010/main">
                  <a:noFill/>
                  <a:round/>
                </a14:hiddenLine>
              </a:ext>
            </a:extLst>
          </c:spPr>
          <c:invertIfNegative val="0"/>
          <c:cat>
            <c:numRef>
              <c:f>'2.1.10'!$B$3:$I$3</c:f>
              <c:numCache>
                <c:formatCode>General</c:formatCode>
                <c:ptCount val="8"/>
                <c:pt idx="0">
                  <c:v>2007</c:v>
                </c:pt>
                <c:pt idx="1">
                  <c:v>2008</c:v>
                </c:pt>
                <c:pt idx="2">
                  <c:v>2009</c:v>
                </c:pt>
                <c:pt idx="3">
                  <c:v>2010</c:v>
                </c:pt>
                <c:pt idx="4">
                  <c:v>2011</c:v>
                </c:pt>
                <c:pt idx="5">
                  <c:v>2012</c:v>
                </c:pt>
                <c:pt idx="6">
                  <c:v>2013</c:v>
                </c:pt>
                <c:pt idx="7">
                  <c:v>2014</c:v>
                </c:pt>
              </c:numCache>
            </c:numRef>
          </c:cat>
          <c:val>
            <c:numRef>
              <c:f>'2.1.10'!$B$5:$I$5</c:f>
              <c:numCache>
                <c:formatCode>_ * #,##0_ ;_ * \-#,##0_ ;_ * "-"??_ ;_ @_ </c:formatCode>
                <c:ptCount val="8"/>
                <c:pt idx="0">
                  <c:v>6755</c:v>
                </c:pt>
                <c:pt idx="1">
                  <c:v>7219.32</c:v>
                </c:pt>
                <c:pt idx="2">
                  <c:v>7571</c:v>
                </c:pt>
                <c:pt idx="3">
                  <c:v>8326</c:v>
                </c:pt>
                <c:pt idx="4">
                  <c:v>8367.4107579462107</c:v>
                </c:pt>
                <c:pt idx="5">
                  <c:v>8131</c:v>
                </c:pt>
                <c:pt idx="6">
                  <c:v>8194</c:v>
                </c:pt>
                <c:pt idx="7">
                  <c:v>8959</c:v>
                </c:pt>
              </c:numCache>
            </c:numRef>
          </c:val>
        </c:ser>
        <c:ser>
          <c:idx val="1"/>
          <c:order val="1"/>
          <c:tx>
            <c:strRef>
              <c:f>'2.1.10'!$A$6</c:f>
              <c:strCache>
                <c:ptCount val="1"/>
                <c:pt idx="0">
                  <c:v>Danske private kilder</c:v>
                </c:pt>
              </c:strCache>
            </c:strRef>
          </c:tx>
          <c:spPr>
            <a:solidFill>
              <a:srgbClr val="A5027D"/>
            </a:solidFill>
            <a:ln>
              <a:noFill/>
              <a:round/>
            </a:ln>
            <a:effectLst/>
            <a:extLst>
              <a:ext uri="{91240B29-F687-4F45-9708-019B960494DF}">
                <a14:hiddenLine xmlns:a14="http://schemas.microsoft.com/office/drawing/2010/main">
                  <a:noFill/>
                  <a:round/>
                </a14:hiddenLine>
              </a:ext>
            </a:extLst>
          </c:spPr>
          <c:invertIfNegative val="0"/>
          <c:cat>
            <c:numRef>
              <c:f>'2.1.10'!$B$3:$I$3</c:f>
              <c:numCache>
                <c:formatCode>General</c:formatCode>
                <c:ptCount val="8"/>
                <c:pt idx="0">
                  <c:v>2007</c:v>
                </c:pt>
                <c:pt idx="1">
                  <c:v>2008</c:v>
                </c:pt>
                <c:pt idx="2">
                  <c:v>2009</c:v>
                </c:pt>
                <c:pt idx="3">
                  <c:v>2010</c:v>
                </c:pt>
                <c:pt idx="4">
                  <c:v>2011</c:v>
                </c:pt>
                <c:pt idx="5">
                  <c:v>2012</c:v>
                </c:pt>
                <c:pt idx="6">
                  <c:v>2013</c:v>
                </c:pt>
                <c:pt idx="7">
                  <c:v>2014</c:v>
                </c:pt>
              </c:numCache>
            </c:numRef>
          </c:cat>
          <c:val>
            <c:numRef>
              <c:f>'2.1.10'!$B$6:$I$6</c:f>
              <c:numCache>
                <c:formatCode>_ * #,##0_ ;_ * \-#,##0_ ;_ * "-"??_ ;_ @_ </c:formatCode>
                <c:ptCount val="8"/>
                <c:pt idx="0">
                  <c:v>6078</c:v>
                </c:pt>
                <c:pt idx="1">
                  <c:v>6247.9449999999997</c:v>
                </c:pt>
                <c:pt idx="2">
                  <c:v>5978</c:v>
                </c:pt>
                <c:pt idx="3">
                  <c:v>6909</c:v>
                </c:pt>
                <c:pt idx="4">
                  <c:v>6689</c:v>
                </c:pt>
                <c:pt idx="5">
                  <c:v>6356</c:v>
                </c:pt>
                <c:pt idx="6">
                  <c:v>6346</c:v>
                </c:pt>
                <c:pt idx="7">
                  <c:v>6980.3506493506493</c:v>
                </c:pt>
              </c:numCache>
            </c:numRef>
          </c:val>
        </c:ser>
        <c:ser>
          <c:idx val="2"/>
          <c:order val="2"/>
          <c:tx>
            <c:strRef>
              <c:f>'2.1.10'!$A$7</c:f>
              <c:strCache>
                <c:ptCount val="1"/>
                <c:pt idx="0">
                  <c:v>EU</c:v>
                </c:pt>
              </c:strCache>
            </c:strRef>
          </c:tx>
          <c:spPr>
            <a:solidFill>
              <a:srgbClr val="17124D"/>
            </a:solidFill>
            <a:ln>
              <a:noFill/>
              <a:round/>
            </a:ln>
            <a:effectLst/>
            <a:extLst>
              <a:ext uri="{91240B29-F687-4F45-9708-019B960494DF}">
                <a14:hiddenLine xmlns:a14="http://schemas.microsoft.com/office/drawing/2010/main">
                  <a:noFill/>
                  <a:round/>
                </a14:hiddenLine>
              </a:ext>
            </a:extLst>
          </c:spPr>
          <c:invertIfNegative val="0"/>
          <c:cat>
            <c:numRef>
              <c:f>'2.1.10'!$B$3:$I$3</c:f>
              <c:numCache>
                <c:formatCode>General</c:formatCode>
                <c:ptCount val="8"/>
                <c:pt idx="0">
                  <c:v>2007</c:v>
                </c:pt>
                <c:pt idx="1">
                  <c:v>2008</c:v>
                </c:pt>
                <c:pt idx="2">
                  <c:v>2009</c:v>
                </c:pt>
                <c:pt idx="3">
                  <c:v>2010</c:v>
                </c:pt>
                <c:pt idx="4">
                  <c:v>2011</c:v>
                </c:pt>
                <c:pt idx="5">
                  <c:v>2012</c:v>
                </c:pt>
                <c:pt idx="6">
                  <c:v>2013</c:v>
                </c:pt>
                <c:pt idx="7">
                  <c:v>2014</c:v>
                </c:pt>
              </c:numCache>
            </c:numRef>
          </c:cat>
          <c:val>
            <c:numRef>
              <c:f>'2.1.10'!$B$7:$I$7</c:f>
              <c:numCache>
                <c:formatCode>_ * #,##0_ ;_ * \-#,##0_ ;_ * "-"??_ ;_ @_ </c:formatCode>
                <c:ptCount val="8"/>
                <c:pt idx="0">
                  <c:v>1376</c:v>
                </c:pt>
                <c:pt idx="1">
                  <c:v>1397.1399999999999</c:v>
                </c:pt>
                <c:pt idx="2">
                  <c:v>1424</c:v>
                </c:pt>
                <c:pt idx="3">
                  <c:v>1718</c:v>
                </c:pt>
                <c:pt idx="4">
                  <c:v>1738</c:v>
                </c:pt>
                <c:pt idx="5">
                  <c:v>1859</c:v>
                </c:pt>
                <c:pt idx="6">
                  <c:v>1898</c:v>
                </c:pt>
                <c:pt idx="7">
                  <c:v>1993</c:v>
                </c:pt>
              </c:numCache>
            </c:numRef>
          </c:val>
        </c:ser>
        <c:ser>
          <c:idx val="3"/>
          <c:order val="3"/>
          <c:tx>
            <c:strRef>
              <c:f>'2.1.10'!$A$8</c:f>
              <c:strCache>
                <c:ptCount val="1"/>
                <c:pt idx="0">
                  <c:v>Øvrige udenlandske kilder</c:v>
                </c:pt>
              </c:strCache>
            </c:strRef>
          </c:tx>
          <c:spPr>
            <a:solidFill>
              <a:srgbClr val="E6821E"/>
            </a:solidFill>
            <a:ln>
              <a:noFill/>
              <a:round/>
            </a:ln>
            <a:effectLst/>
            <a:extLst>
              <a:ext uri="{91240B29-F687-4F45-9708-019B960494DF}">
                <a14:hiddenLine xmlns:a14="http://schemas.microsoft.com/office/drawing/2010/main">
                  <a:noFill/>
                  <a:round/>
                </a14:hiddenLine>
              </a:ext>
            </a:extLst>
          </c:spPr>
          <c:invertIfNegative val="0"/>
          <c:cat>
            <c:numRef>
              <c:f>'2.1.10'!$B$3:$I$3</c:f>
              <c:numCache>
                <c:formatCode>General</c:formatCode>
                <c:ptCount val="8"/>
                <c:pt idx="0">
                  <c:v>2007</c:v>
                </c:pt>
                <c:pt idx="1">
                  <c:v>2008</c:v>
                </c:pt>
                <c:pt idx="2">
                  <c:v>2009</c:v>
                </c:pt>
                <c:pt idx="3">
                  <c:v>2010</c:v>
                </c:pt>
                <c:pt idx="4">
                  <c:v>2011</c:v>
                </c:pt>
                <c:pt idx="5">
                  <c:v>2012</c:v>
                </c:pt>
                <c:pt idx="6">
                  <c:v>2013</c:v>
                </c:pt>
                <c:pt idx="7">
                  <c:v>2014</c:v>
                </c:pt>
              </c:numCache>
            </c:numRef>
          </c:cat>
          <c:val>
            <c:numRef>
              <c:f>'2.1.10'!$B$8:$I$8</c:f>
              <c:numCache>
                <c:formatCode>_ * #,##0_ ;_ * \-#,##0_ ;_ * "-"??_ ;_ @_ </c:formatCode>
                <c:ptCount val="8"/>
                <c:pt idx="0">
                  <c:v>1131</c:v>
                </c:pt>
                <c:pt idx="1">
                  <c:v>1149.01</c:v>
                </c:pt>
                <c:pt idx="2">
                  <c:v>1240</c:v>
                </c:pt>
                <c:pt idx="3">
                  <c:v>1515</c:v>
                </c:pt>
                <c:pt idx="4">
                  <c:v>1520</c:v>
                </c:pt>
                <c:pt idx="5">
                  <c:v>1346</c:v>
                </c:pt>
                <c:pt idx="6">
                  <c:v>1420</c:v>
                </c:pt>
                <c:pt idx="7">
                  <c:v>1512</c:v>
                </c:pt>
              </c:numCache>
            </c:numRef>
          </c:val>
        </c:ser>
        <c:dLbls>
          <c:showLegendKey val="0"/>
          <c:showVal val="0"/>
          <c:showCatName val="0"/>
          <c:showSerName val="0"/>
          <c:showPercent val="0"/>
          <c:showBubbleSize val="0"/>
        </c:dLbls>
        <c:gapWidth val="100"/>
        <c:overlap val="-10"/>
        <c:axId val="209202560"/>
        <c:axId val="209208448"/>
      </c:barChart>
      <c:barChart>
        <c:barDir val="col"/>
        <c:grouping val="clustered"/>
        <c:varyColors val="0"/>
        <c:ser>
          <c:idx val="4"/>
          <c:order val="4"/>
          <c:tx>
            <c:v>SeriesForSecondaryAxis</c:v>
          </c:tx>
          <c:spPr>
            <a:noFill/>
            <a:ln w="25400">
              <a:noFill/>
            </a:ln>
          </c:spPr>
          <c:invertIfNegative val="0"/>
        </c:ser>
        <c:dLbls>
          <c:showLegendKey val="0"/>
          <c:showVal val="0"/>
          <c:showCatName val="0"/>
          <c:showSerName val="0"/>
          <c:showPercent val="0"/>
          <c:showBubbleSize val="0"/>
        </c:dLbls>
        <c:gapWidth val="100"/>
        <c:overlap val="-10"/>
        <c:axId val="209219968"/>
        <c:axId val="209209984"/>
      </c:barChart>
      <c:catAx>
        <c:axId val="209202560"/>
        <c:scaling>
          <c:orientation val="minMax"/>
        </c:scaling>
        <c:delete val="0"/>
        <c:axPos val="b"/>
        <c:numFmt formatCode="@" sourceLinked="0"/>
        <c:majorTickMark val="out"/>
        <c:minorTickMark val="none"/>
        <c:tickLblPos val="nextTo"/>
        <c:spPr>
          <a:noFill/>
          <a:ln w="12700"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209208448"/>
        <c:crosses val="autoZero"/>
        <c:auto val="1"/>
        <c:lblAlgn val="ctr"/>
        <c:lblOffset val="100"/>
        <c:noMultiLvlLbl val="0"/>
      </c:catAx>
      <c:valAx>
        <c:axId val="209208448"/>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General" sourceLinked="0"/>
        <c:majorTickMark val="out"/>
        <c:minorTickMark val="none"/>
        <c:tickLblPos val="nextTo"/>
        <c:spPr>
          <a:noFill/>
          <a:ln w="12700"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209202560"/>
        <c:crosses val="autoZero"/>
        <c:crossBetween val="between"/>
      </c:valAx>
      <c:valAx>
        <c:axId val="209209984"/>
        <c:scaling>
          <c:orientation val="minMax"/>
          <c:max val="10000"/>
          <c:min val="0"/>
        </c:scaling>
        <c:delete val="0"/>
        <c:axPos val="r"/>
        <c:numFmt formatCode="General" sourceLinked="0"/>
        <c:majorTickMark val="out"/>
        <c:minorTickMark val="none"/>
        <c:tickLblPos val="nextTo"/>
        <c:spPr>
          <a:ln w="12700" cap="flat" cmpd="sng" algn="ctr">
            <a:solidFill>
              <a:srgbClr val="000000"/>
            </a:solidFill>
            <a:prstDash val="solid"/>
            <a:round/>
            <a:headEnd type="none" w="med" len="med"/>
            <a:tailEnd type="none" w="med" len="med"/>
          </a:ln>
        </c:spPr>
        <c:txPr>
          <a:bodyPr rot="0" vert="horz"/>
          <a:lstStyle/>
          <a:p>
            <a:pPr>
              <a:defRPr/>
            </a:pPr>
            <a:endParaRPr lang="da-DK"/>
          </a:p>
        </c:txPr>
        <c:crossAx val="209219968"/>
        <c:crosses val="max"/>
        <c:crossBetween val="between"/>
        <c:majorUnit val="1000"/>
        <c:minorUnit val="200"/>
      </c:valAx>
      <c:catAx>
        <c:axId val="209219968"/>
        <c:scaling>
          <c:orientation val="minMax"/>
        </c:scaling>
        <c:delete val="1"/>
        <c:axPos val="b"/>
        <c:majorTickMark val="out"/>
        <c:minorTickMark val="none"/>
        <c:tickLblPos val="nextTo"/>
        <c:crossAx val="209209984"/>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egendEntry>
        <c:idx val="4"/>
        <c:delete val="1"/>
      </c:legendEntry>
      <c:layout>
        <c:manualLayout>
          <c:xMode val="edge"/>
          <c:yMode val="edge"/>
          <c:x val="6.966213862765587E-3"/>
          <c:y val="0.9190031152647975"/>
          <c:w val="0.56340433934786383"/>
          <c:h val="7.476635514018691E-2"/>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9.1827364554637279E-3"/>
          <c:y val="6.9502405949256343E-2"/>
          <c:w val="0.98852157943067032"/>
          <c:h val="0.79623833479148443"/>
        </c:manualLayout>
      </c:layout>
      <c:lineChart>
        <c:grouping val="standard"/>
        <c:varyColors val="0"/>
        <c:ser>
          <c:idx val="0"/>
          <c:order val="0"/>
          <c:tx>
            <c:strRef>
              <c:f>'2.1.10'!$A$12</c:f>
              <c:strCache>
                <c:ptCount val="1"/>
                <c:pt idx="0">
                  <c:v>Humaniora</c:v>
                </c:pt>
              </c:strCache>
            </c:strRef>
          </c:tx>
          <c:spPr>
            <a:ln w="12700" cap="rnd" cmpd="sng" algn="ctr">
              <a:solidFill>
                <a:srgbClr val="888888"/>
              </a:solidFill>
              <a:prstDash val="solid"/>
              <a:round/>
              <a:headEnd type="none" w="med" len="med"/>
              <a:tailEnd type="none" w="med" len="med"/>
            </a:ln>
          </c:spPr>
          <c:marker>
            <c:symbol val="none"/>
          </c:marker>
          <c:cat>
            <c:numRef>
              <c:f>'2.1.10'!$B$10:$I$10</c:f>
              <c:numCache>
                <c:formatCode>General</c:formatCode>
                <c:ptCount val="8"/>
                <c:pt idx="0">
                  <c:v>2007</c:v>
                </c:pt>
                <c:pt idx="1">
                  <c:v>2008</c:v>
                </c:pt>
                <c:pt idx="2">
                  <c:v>2009</c:v>
                </c:pt>
                <c:pt idx="3">
                  <c:v>2010</c:v>
                </c:pt>
                <c:pt idx="4">
                  <c:v>2011</c:v>
                </c:pt>
                <c:pt idx="5">
                  <c:v>2012</c:v>
                </c:pt>
                <c:pt idx="6">
                  <c:v>2013</c:v>
                </c:pt>
                <c:pt idx="7">
                  <c:v>2014</c:v>
                </c:pt>
              </c:numCache>
            </c:numRef>
          </c:cat>
          <c:val>
            <c:numRef>
              <c:f>'2.1.10'!$B$12:$I$12</c:f>
              <c:numCache>
                <c:formatCode>_ * #,##0_ ;_ * \-#,##0_ ;_ * "-"??_ ;_ @_ </c:formatCode>
                <c:ptCount val="8"/>
                <c:pt idx="0">
                  <c:v>427</c:v>
                </c:pt>
                <c:pt idx="1">
                  <c:v>447</c:v>
                </c:pt>
                <c:pt idx="2">
                  <c:v>453</c:v>
                </c:pt>
                <c:pt idx="3">
                  <c:v>516</c:v>
                </c:pt>
                <c:pt idx="4">
                  <c:v>418.52567237163817</c:v>
                </c:pt>
                <c:pt idx="5">
                  <c:v>444</c:v>
                </c:pt>
                <c:pt idx="6">
                  <c:v>438</c:v>
                </c:pt>
                <c:pt idx="7">
                  <c:v>491.7012987012987</c:v>
                </c:pt>
              </c:numCache>
            </c:numRef>
          </c:val>
          <c:smooth val="0"/>
        </c:ser>
        <c:ser>
          <c:idx val="1"/>
          <c:order val="1"/>
          <c:tx>
            <c:strRef>
              <c:f>'2.1.10'!$A$13</c:f>
              <c:strCache>
                <c:ptCount val="1"/>
                <c:pt idx="0">
                  <c:v>Samfundsvidenskab</c:v>
                </c:pt>
              </c:strCache>
            </c:strRef>
          </c:tx>
          <c:spPr>
            <a:ln w="12700" cap="rnd" cmpd="sng" algn="ctr">
              <a:solidFill>
                <a:srgbClr val="A5027D"/>
              </a:solidFill>
              <a:prstDash val="solid"/>
              <a:round/>
              <a:headEnd type="none" w="med" len="med"/>
              <a:tailEnd type="none" w="med" len="med"/>
            </a:ln>
          </c:spPr>
          <c:marker>
            <c:symbol val="none"/>
          </c:marker>
          <c:cat>
            <c:numRef>
              <c:f>'2.1.10'!$B$10:$I$10</c:f>
              <c:numCache>
                <c:formatCode>General</c:formatCode>
                <c:ptCount val="8"/>
                <c:pt idx="0">
                  <c:v>2007</c:v>
                </c:pt>
                <c:pt idx="1">
                  <c:v>2008</c:v>
                </c:pt>
                <c:pt idx="2">
                  <c:v>2009</c:v>
                </c:pt>
                <c:pt idx="3">
                  <c:v>2010</c:v>
                </c:pt>
                <c:pt idx="4">
                  <c:v>2011</c:v>
                </c:pt>
                <c:pt idx="5">
                  <c:v>2012</c:v>
                </c:pt>
                <c:pt idx="6">
                  <c:v>2013</c:v>
                </c:pt>
                <c:pt idx="7">
                  <c:v>2014</c:v>
                </c:pt>
              </c:numCache>
            </c:numRef>
          </c:cat>
          <c:val>
            <c:numRef>
              <c:f>'2.1.10'!$B$13:$I$13</c:f>
              <c:numCache>
                <c:formatCode>_ * #,##0_ ;_ * \-#,##0_ ;_ * "-"??_ ;_ @_ </c:formatCode>
                <c:ptCount val="8"/>
                <c:pt idx="0">
                  <c:v>441</c:v>
                </c:pt>
                <c:pt idx="1">
                  <c:v>347</c:v>
                </c:pt>
                <c:pt idx="2">
                  <c:v>336</c:v>
                </c:pt>
                <c:pt idx="3">
                  <c:v>350</c:v>
                </c:pt>
                <c:pt idx="4">
                  <c:v>399.7090464547677</c:v>
                </c:pt>
                <c:pt idx="5">
                  <c:v>337</c:v>
                </c:pt>
                <c:pt idx="6">
                  <c:v>367</c:v>
                </c:pt>
                <c:pt idx="7">
                  <c:v>417.64935064935065</c:v>
                </c:pt>
              </c:numCache>
            </c:numRef>
          </c:val>
          <c:smooth val="0"/>
        </c:ser>
        <c:ser>
          <c:idx val="2"/>
          <c:order val="2"/>
          <c:tx>
            <c:strRef>
              <c:f>'2.1.10'!$A$14</c:f>
              <c:strCache>
                <c:ptCount val="1"/>
                <c:pt idx="0">
                  <c:v>Sundhedsvidenskab</c:v>
                </c:pt>
              </c:strCache>
            </c:strRef>
          </c:tx>
          <c:spPr>
            <a:ln w="12700" cap="rnd" cmpd="sng" algn="ctr">
              <a:solidFill>
                <a:srgbClr val="17124D"/>
              </a:solidFill>
              <a:prstDash val="solid"/>
              <a:round/>
              <a:headEnd type="none" w="med" len="med"/>
              <a:tailEnd type="none" w="med" len="med"/>
            </a:ln>
          </c:spPr>
          <c:marker>
            <c:symbol val="none"/>
          </c:marker>
          <c:cat>
            <c:numRef>
              <c:f>'2.1.10'!$B$10:$I$10</c:f>
              <c:numCache>
                <c:formatCode>General</c:formatCode>
                <c:ptCount val="8"/>
                <c:pt idx="0">
                  <c:v>2007</c:v>
                </c:pt>
                <c:pt idx="1">
                  <c:v>2008</c:v>
                </c:pt>
                <c:pt idx="2">
                  <c:v>2009</c:v>
                </c:pt>
                <c:pt idx="3">
                  <c:v>2010</c:v>
                </c:pt>
                <c:pt idx="4">
                  <c:v>2011</c:v>
                </c:pt>
                <c:pt idx="5">
                  <c:v>2012</c:v>
                </c:pt>
                <c:pt idx="6">
                  <c:v>2013</c:v>
                </c:pt>
                <c:pt idx="7">
                  <c:v>2014</c:v>
                </c:pt>
              </c:numCache>
            </c:numRef>
          </c:cat>
          <c:val>
            <c:numRef>
              <c:f>'2.1.10'!$B$14:$I$14</c:f>
              <c:numCache>
                <c:formatCode>_ * #,##0_ ;_ * \-#,##0_ ;_ * "-"??_ ;_ @_ </c:formatCode>
                <c:ptCount val="8"/>
                <c:pt idx="0">
                  <c:v>2400</c:v>
                </c:pt>
                <c:pt idx="1">
                  <c:v>2413</c:v>
                </c:pt>
                <c:pt idx="2">
                  <c:v>2534</c:v>
                </c:pt>
                <c:pt idx="3">
                  <c:v>2574</c:v>
                </c:pt>
                <c:pt idx="4">
                  <c:v>2333</c:v>
                </c:pt>
                <c:pt idx="5">
                  <c:v>2449</c:v>
                </c:pt>
                <c:pt idx="6">
                  <c:v>2405</c:v>
                </c:pt>
                <c:pt idx="7">
                  <c:v>2755</c:v>
                </c:pt>
              </c:numCache>
            </c:numRef>
          </c:val>
          <c:smooth val="0"/>
        </c:ser>
        <c:ser>
          <c:idx val="3"/>
          <c:order val="3"/>
          <c:tx>
            <c:strRef>
              <c:f>'2.1.10'!$A$15</c:f>
              <c:strCache>
                <c:ptCount val="1"/>
                <c:pt idx="0">
                  <c:v>Teknik &amp; Naturvidenskab</c:v>
                </c:pt>
              </c:strCache>
            </c:strRef>
          </c:tx>
          <c:spPr>
            <a:ln w="12700" cap="rnd" cmpd="sng" algn="ctr">
              <a:solidFill>
                <a:srgbClr val="E6821E"/>
              </a:solidFill>
              <a:prstDash val="solid"/>
              <a:round/>
              <a:headEnd type="none" w="med" len="med"/>
              <a:tailEnd type="none" w="med" len="med"/>
            </a:ln>
          </c:spPr>
          <c:marker>
            <c:symbol val="none"/>
          </c:marker>
          <c:cat>
            <c:numRef>
              <c:f>'2.1.10'!$B$10:$I$10</c:f>
              <c:numCache>
                <c:formatCode>General</c:formatCode>
                <c:ptCount val="8"/>
                <c:pt idx="0">
                  <c:v>2007</c:v>
                </c:pt>
                <c:pt idx="1">
                  <c:v>2008</c:v>
                </c:pt>
                <c:pt idx="2">
                  <c:v>2009</c:v>
                </c:pt>
                <c:pt idx="3">
                  <c:v>2010</c:v>
                </c:pt>
                <c:pt idx="4">
                  <c:v>2011</c:v>
                </c:pt>
                <c:pt idx="5">
                  <c:v>2012</c:v>
                </c:pt>
                <c:pt idx="6">
                  <c:v>2013</c:v>
                </c:pt>
                <c:pt idx="7">
                  <c:v>2014</c:v>
                </c:pt>
              </c:numCache>
            </c:numRef>
          </c:cat>
          <c:val>
            <c:numRef>
              <c:f>'2.1.10'!$B$15:$I$15</c:f>
              <c:numCache>
                <c:formatCode>_ * #,##0_ ;_ * \-#,##0_ ;_ * "-"??_ ;_ @_ </c:formatCode>
                <c:ptCount val="8"/>
                <c:pt idx="0">
                  <c:v>2808</c:v>
                </c:pt>
                <c:pt idx="1">
                  <c:v>2898.9450000000002</c:v>
                </c:pt>
                <c:pt idx="2">
                  <c:v>2534</c:v>
                </c:pt>
                <c:pt idx="3">
                  <c:v>3361</c:v>
                </c:pt>
                <c:pt idx="4">
                  <c:v>3532.7652811735943</c:v>
                </c:pt>
                <c:pt idx="5">
                  <c:v>3050</c:v>
                </c:pt>
                <c:pt idx="6">
                  <c:v>3075</c:v>
                </c:pt>
                <c:pt idx="7">
                  <c:v>3235</c:v>
                </c:pt>
              </c:numCache>
            </c:numRef>
          </c:val>
          <c:smooth val="0"/>
        </c:ser>
        <c:ser>
          <c:idx val="4"/>
          <c:order val="4"/>
          <c:tx>
            <c:strRef>
              <c:f>'2.1.10'!$A$16</c:f>
              <c:strCache>
                <c:ptCount val="1"/>
                <c:pt idx="0">
                  <c:v>Uden for hovedområde</c:v>
                </c:pt>
              </c:strCache>
            </c:strRef>
          </c:tx>
          <c:spPr>
            <a:ln w="12700" cap="rnd" cmpd="sng" algn="ctr">
              <a:solidFill>
                <a:srgbClr val="A7D3EC"/>
              </a:solidFill>
              <a:prstDash val="solid"/>
              <a:round/>
              <a:headEnd type="none" w="med" len="med"/>
              <a:tailEnd type="none" w="med" len="med"/>
            </a:ln>
          </c:spPr>
          <c:marker>
            <c:symbol val="none"/>
          </c:marker>
          <c:cat>
            <c:numRef>
              <c:f>'2.1.10'!$B$10:$I$10</c:f>
              <c:numCache>
                <c:formatCode>General</c:formatCode>
                <c:ptCount val="8"/>
                <c:pt idx="0">
                  <c:v>2007</c:v>
                </c:pt>
                <c:pt idx="1">
                  <c:v>2008</c:v>
                </c:pt>
                <c:pt idx="2">
                  <c:v>2009</c:v>
                </c:pt>
                <c:pt idx="3">
                  <c:v>2010</c:v>
                </c:pt>
                <c:pt idx="4">
                  <c:v>2011</c:v>
                </c:pt>
                <c:pt idx="5">
                  <c:v>2012</c:v>
                </c:pt>
                <c:pt idx="6">
                  <c:v>2013</c:v>
                </c:pt>
                <c:pt idx="7">
                  <c:v>2014</c:v>
                </c:pt>
              </c:numCache>
            </c:numRef>
          </c:cat>
          <c:val>
            <c:numRef>
              <c:f>'2.1.10'!$B$16:$I$16</c:f>
              <c:numCache>
                <c:formatCode>_ * #,##0_ ;_ * \-#,##0_ ;_ * "-"??_ ;_ @_ </c:formatCode>
                <c:ptCount val="8"/>
                <c:pt idx="0">
                  <c:v>2</c:v>
                </c:pt>
                <c:pt idx="1">
                  <c:v>142</c:v>
                </c:pt>
                <c:pt idx="2">
                  <c:v>121</c:v>
                </c:pt>
                <c:pt idx="3">
                  <c:v>108</c:v>
                </c:pt>
                <c:pt idx="4">
                  <c:v>5</c:v>
                </c:pt>
                <c:pt idx="5">
                  <c:v>76</c:v>
                </c:pt>
                <c:pt idx="6">
                  <c:v>61</c:v>
                </c:pt>
                <c:pt idx="7">
                  <c:v>81</c:v>
                </c:pt>
              </c:numCache>
            </c:numRef>
          </c:val>
          <c:smooth val="0"/>
        </c:ser>
        <c:dLbls>
          <c:showLegendKey val="0"/>
          <c:showVal val="0"/>
          <c:showCatName val="0"/>
          <c:showSerName val="0"/>
          <c:showPercent val="0"/>
          <c:showBubbleSize val="0"/>
        </c:dLbls>
        <c:marker val="1"/>
        <c:smooth val="0"/>
        <c:axId val="209983744"/>
        <c:axId val="209993728"/>
      </c:lineChart>
      <c:lineChart>
        <c:grouping val="standard"/>
        <c:varyColors val="0"/>
        <c:ser>
          <c:idx val="5"/>
          <c:order val="5"/>
          <c:tx>
            <c:v>SeriesForSecondaryAxis</c:v>
          </c:tx>
          <c:spPr>
            <a:ln w="28575">
              <a:noFill/>
            </a:ln>
          </c:spPr>
          <c:marker>
            <c:symbol val="none"/>
          </c:marker>
          <c:smooth val="0"/>
        </c:ser>
        <c:dLbls>
          <c:showLegendKey val="0"/>
          <c:showVal val="0"/>
          <c:showCatName val="0"/>
          <c:showSerName val="0"/>
          <c:showPercent val="0"/>
          <c:showBubbleSize val="0"/>
        </c:dLbls>
        <c:marker val="1"/>
        <c:smooth val="0"/>
        <c:axId val="209996800"/>
        <c:axId val="209995264"/>
      </c:lineChart>
      <c:catAx>
        <c:axId val="209983744"/>
        <c:scaling>
          <c:orientation val="minMax"/>
        </c:scaling>
        <c:delete val="0"/>
        <c:axPos val="b"/>
        <c:numFmt formatCode="@" sourceLinked="0"/>
        <c:majorTickMark val="out"/>
        <c:minorTickMark val="none"/>
        <c:tickLblPos val="nextTo"/>
        <c:spPr>
          <a:noFill/>
          <a:ln w="12700"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209993728"/>
        <c:crosses val="autoZero"/>
        <c:auto val="1"/>
        <c:lblAlgn val="ctr"/>
        <c:lblOffset val="100"/>
        <c:noMultiLvlLbl val="0"/>
      </c:catAx>
      <c:valAx>
        <c:axId val="209993728"/>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General" sourceLinked="0"/>
        <c:majorTickMark val="out"/>
        <c:minorTickMark val="none"/>
        <c:tickLblPos val="nextTo"/>
        <c:spPr>
          <a:noFill/>
          <a:ln w="12700"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209983744"/>
        <c:crosses val="autoZero"/>
        <c:crossBetween val="between"/>
      </c:valAx>
      <c:valAx>
        <c:axId val="209995264"/>
        <c:scaling>
          <c:orientation val="minMax"/>
          <c:max val="4000"/>
          <c:min val="0"/>
        </c:scaling>
        <c:delete val="0"/>
        <c:axPos val="r"/>
        <c:numFmt formatCode="General" sourceLinked="0"/>
        <c:majorTickMark val="out"/>
        <c:minorTickMark val="none"/>
        <c:tickLblPos val="nextTo"/>
        <c:spPr>
          <a:ln w="12700" cap="flat" cmpd="sng" algn="ctr">
            <a:solidFill>
              <a:srgbClr val="000000"/>
            </a:solidFill>
            <a:prstDash val="solid"/>
            <a:round/>
            <a:headEnd type="none" w="med" len="med"/>
            <a:tailEnd type="none" w="med" len="med"/>
          </a:ln>
        </c:spPr>
        <c:txPr>
          <a:bodyPr rot="0" vert="horz"/>
          <a:lstStyle/>
          <a:p>
            <a:pPr>
              <a:defRPr/>
            </a:pPr>
            <a:endParaRPr lang="da-DK"/>
          </a:p>
        </c:txPr>
        <c:crossAx val="209996800"/>
        <c:crosses val="max"/>
        <c:crossBetween val="between"/>
        <c:majorUnit val="500"/>
        <c:minorUnit val="100"/>
      </c:valAx>
      <c:catAx>
        <c:axId val="209996800"/>
        <c:scaling>
          <c:orientation val="minMax"/>
        </c:scaling>
        <c:delete val="1"/>
        <c:axPos val="b"/>
        <c:majorTickMark val="out"/>
        <c:minorTickMark val="none"/>
        <c:tickLblPos val="nextTo"/>
        <c:crossAx val="209995264"/>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egendEntry>
        <c:idx val="5"/>
        <c:delete val="1"/>
      </c:legendEntry>
      <c:layout>
        <c:manualLayout>
          <c:xMode val="edge"/>
          <c:yMode val="edge"/>
          <c:x val="9.1827364554637279E-3"/>
          <c:y val="0.87962962962962965"/>
          <c:w val="0.65613110344678005"/>
          <c:h val="0.11574074074074074"/>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l">
              <a:defRPr sz="650" b="1" i="0" strike="noStrike" baseline="0">
                <a:solidFill>
                  <a:srgbClr val="000000"/>
                </a:solidFill>
                <a:latin typeface="Calibri"/>
                <a:ea typeface="Calibri"/>
                <a:cs typeface="Calibri"/>
              </a:defRPr>
            </a:pPr>
            <a:r>
              <a:rPr lang="en-US" b="1"/>
              <a:t>Danske private kilder: Antal tilskudsfinansierede forskningsprojekter i alt </a:t>
            </a:r>
          </a:p>
        </c:rich>
      </c:tx>
      <c:layout>
        <c:manualLayout>
          <c:xMode val="edge"/>
          <c:yMode val="edge"/>
          <c:x val="2.055076037813399E-3"/>
          <c:y val="1.8518518518518517E-2"/>
        </c:manualLayout>
      </c:layout>
      <c:overlay val="0"/>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itle>
    <c:autoTitleDeleted val="0"/>
    <c:plotArea>
      <c:layout>
        <c:manualLayout>
          <c:xMode val="edge"/>
          <c:yMode val="edge"/>
          <c:x val="8.2203041512535959E-3"/>
          <c:y val="0.161794254884806"/>
          <c:w val="0.98972461981093296"/>
          <c:h val="0.83357611548556432"/>
        </c:manualLayout>
      </c:layout>
      <c:barChart>
        <c:barDir val="col"/>
        <c:grouping val="clustered"/>
        <c:varyColors val="0"/>
        <c:ser>
          <c:idx val="0"/>
          <c:order val="0"/>
          <c:tx>
            <c:strRef>
              <c:f>'2.1.10'!$A$11</c:f>
              <c:strCache>
                <c:ptCount val="1"/>
                <c:pt idx="0">
                  <c:v>Danske private kilder</c:v>
                </c:pt>
              </c:strCache>
            </c:strRef>
          </c:tx>
          <c:spPr>
            <a:solidFill>
              <a:srgbClr val="888888"/>
            </a:solidFill>
            <a:ln>
              <a:noFill/>
              <a:round/>
            </a:ln>
            <a:effectLst/>
            <a:extLst>
              <a:ext uri="{91240B29-F687-4F45-9708-019B960494DF}">
                <a14:hiddenLine xmlns:a14="http://schemas.microsoft.com/office/drawing/2010/main">
                  <a:noFill/>
                  <a:round/>
                </a14:hiddenLine>
              </a:ext>
            </a:extLst>
          </c:spPr>
          <c:invertIfNegative val="0"/>
          <c:cat>
            <c:numRef>
              <c:f>'2.1.10'!$B$10:$I$10</c:f>
              <c:numCache>
                <c:formatCode>General</c:formatCode>
                <c:ptCount val="8"/>
                <c:pt idx="0">
                  <c:v>2007</c:v>
                </c:pt>
                <c:pt idx="1">
                  <c:v>2008</c:v>
                </c:pt>
                <c:pt idx="2">
                  <c:v>2009</c:v>
                </c:pt>
                <c:pt idx="3">
                  <c:v>2010</c:v>
                </c:pt>
                <c:pt idx="4">
                  <c:v>2011</c:v>
                </c:pt>
                <c:pt idx="5">
                  <c:v>2012</c:v>
                </c:pt>
                <c:pt idx="6">
                  <c:v>2013</c:v>
                </c:pt>
                <c:pt idx="7">
                  <c:v>2014</c:v>
                </c:pt>
              </c:numCache>
            </c:numRef>
          </c:cat>
          <c:val>
            <c:numRef>
              <c:f>'2.1.10'!$B$11:$I$11</c:f>
              <c:numCache>
                <c:formatCode>_ * #,##0_ ;_ * \-#,##0_ ;_ * "-"??_ ;_ @_ </c:formatCode>
                <c:ptCount val="8"/>
                <c:pt idx="0">
                  <c:v>6078</c:v>
                </c:pt>
                <c:pt idx="1">
                  <c:v>6247.9449999999997</c:v>
                </c:pt>
                <c:pt idx="2">
                  <c:v>5978</c:v>
                </c:pt>
                <c:pt idx="3">
                  <c:v>6909</c:v>
                </c:pt>
                <c:pt idx="4">
                  <c:v>6689</c:v>
                </c:pt>
                <c:pt idx="5">
                  <c:v>6356</c:v>
                </c:pt>
                <c:pt idx="6">
                  <c:v>6346</c:v>
                </c:pt>
                <c:pt idx="7">
                  <c:v>6980.3506493506493</c:v>
                </c:pt>
              </c:numCache>
            </c:numRef>
          </c:val>
        </c:ser>
        <c:dLbls>
          <c:showLegendKey val="0"/>
          <c:showVal val="0"/>
          <c:showCatName val="0"/>
          <c:showSerName val="0"/>
          <c:showPercent val="0"/>
          <c:showBubbleSize val="0"/>
        </c:dLbls>
        <c:gapWidth val="100"/>
        <c:overlap val="-10"/>
        <c:axId val="210040704"/>
        <c:axId val="210042240"/>
      </c:barChart>
      <c:barChart>
        <c:barDir val="col"/>
        <c:grouping val="clustered"/>
        <c:varyColors val="0"/>
        <c:ser>
          <c:idx val="1"/>
          <c:order val="1"/>
          <c:tx>
            <c:v>SeriesForSecondaryAxis</c:v>
          </c:tx>
          <c:spPr>
            <a:noFill/>
            <a:ln w="25400">
              <a:noFill/>
            </a:ln>
          </c:spPr>
          <c:invertIfNegative val="0"/>
        </c:ser>
        <c:dLbls>
          <c:showLegendKey val="0"/>
          <c:showVal val="0"/>
          <c:showCatName val="0"/>
          <c:showSerName val="0"/>
          <c:showPercent val="0"/>
          <c:showBubbleSize val="0"/>
        </c:dLbls>
        <c:gapWidth val="100"/>
        <c:overlap val="-10"/>
        <c:axId val="210115200"/>
        <c:axId val="210113664"/>
      </c:barChart>
      <c:catAx>
        <c:axId val="210040704"/>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210042240"/>
        <c:crosses val="autoZero"/>
        <c:auto val="1"/>
        <c:lblAlgn val="ctr"/>
        <c:lblOffset val="100"/>
        <c:noMultiLvlLbl val="0"/>
      </c:catAx>
      <c:valAx>
        <c:axId val="210042240"/>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General" sourceLinked="0"/>
        <c:majorTickMark val="out"/>
        <c:minorTickMark val="none"/>
        <c:tickLblPos val="nextTo"/>
        <c:spPr>
          <a:noFill/>
          <a:ln w="12700"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210040704"/>
        <c:crosses val="autoZero"/>
        <c:crossBetween val="between"/>
      </c:valAx>
      <c:valAx>
        <c:axId val="210113664"/>
        <c:scaling>
          <c:orientation val="minMax"/>
          <c:max val="7200"/>
          <c:min val="5400"/>
        </c:scaling>
        <c:delete val="0"/>
        <c:axPos val="r"/>
        <c:numFmt formatCode="General" sourceLinked="0"/>
        <c:majorTickMark val="out"/>
        <c:minorTickMark val="none"/>
        <c:tickLblPos val="nextTo"/>
        <c:spPr>
          <a:ln w="12700" cap="flat" cmpd="sng" algn="ctr">
            <a:solidFill>
              <a:srgbClr val="000000"/>
            </a:solidFill>
            <a:prstDash val="solid"/>
            <a:round/>
            <a:headEnd type="none" w="med" len="med"/>
            <a:tailEnd type="none" w="med" len="med"/>
          </a:ln>
        </c:spPr>
        <c:txPr>
          <a:bodyPr rot="0" vert="horz"/>
          <a:lstStyle/>
          <a:p>
            <a:pPr>
              <a:defRPr/>
            </a:pPr>
            <a:endParaRPr lang="da-DK"/>
          </a:p>
        </c:txPr>
        <c:crossAx val="210115200"/>
        <c:crosses val="max"/>
        <c:crossBetween val="between"/>
        <c:majorUnit val="200"/>
        <c:minorUnit val="40"/>
      </c:valAx>
      <c:catAx>
        <c:axId val="210115200"/>
        <c:scaling>
          <c:orientation val="minMax"/>
        </c:scaling>
        <c:delete val="1"/>
        <c:axPos val="b"/>
        <c:majorTickMark val="out"/>
        <c:minorTickMark val="none"/>
        <c:tickLblPos val="nextTo"/>
        <c:crossAx val="210113664"/>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1111111111111112E-2"/>
          <c:y val="7.2524249686180528E-2"/>
          <c:w val="0.98611111111111116"/>
          <c:h val="0.85018106432348128"/>
        </c:manualLayout>
      </c:layout>
      <c:lineChart>
        <c:grouping val="standard"/>
        <c:varyColors val="0"/>
        <c:ser>
          <c:idx val="0"/>
          <c:order val="0"/>
          <c:tx>
            <c:strRef>
              <c:f>'2.1.12'!$B$3</c:f>
              <c:strCache>
                <c:ptCount val="1"/>
                <c:pt idx="0">
                  <c:v>Sponsor - forsker</c:v>
                </c:pt>
              </c:strCache>
            </c:strRef>
          </c:tx>
          <c:spPr>
            <a:ln w="12700" cap="rnd" cmpd="sng" algn="ctr">
              <a:solidFill>
                <a:srgbClr val="888888"/>
              </a:solidFill>
              <a:prstDash val="solid"/>
              <a:round/>
              <a:headEnd type="none" w="med" len="med"/>
              <a:tailEnd type="none" w="med" len="med"/>
            </a:ln>
          </c:spPr>
          <c:marker>
            <c:symbol val="none"/>
          </c:marker>
          <c:cat>
            <c:numRef>
              <c:f>'2.1.12'!$A$4:$A$13</c:f>
              <c:numCache>
                <c:formatCode>General</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'2.1.12'!$B$4:$B$13</c:f>
              <c:numCache>
                <c:formatCode>General</c:formatCode>
                <c:ptCount val="10"/>
                <c:pt idx="0">
                  <c:v>89</c:v>
                </c:pt>
                <c:pt idx="1">
                  <c:v>107</c:v>
                </c:pt>
                <c:pt idx="2">
                  <c:v>63</c:v>
                </c:pt>
                <c:pt idx="3">
                  <c:v>81</c:v>
                </c:pt>
                <c:pt idx="4">
                  <c:v>85</c:v>
                </c:pt>
                <c:pt idx="5">
                  <c:v>84</c:v>
                </c:pt>
                <c:pt idx="6">
                  <c:v>117</c:v>
                </c:pt>
                <c:pt idx="7">
                  <c:v>106</c:v>
                </c:pt>
                <c:pt idx="8">
                  <c:v>129</c:v>
                </c:pt>
                <c:pt idx="9">
                  <c:v>122</c:v>
                </c:pt>
              </c:numCache>
            </c:numRef>
          </c:val>
          <c:smooth val="0"/>
        </c:ser>
        <c:ser>
          <c:idx val="1"/>
          <c:order val="1"/>
          <c:tx>
            <c:strRef>
              <c:f>'2.1.12'!$C$3</c:f>
              <c:strCache>
                <c:ptCount val="1"/>
                <c:pt idx="0">
                  <c:v>Sponsor - Virksomhed</c:v>
                </c:pt>
              </c:strCache>
            </c:strRef>
          </c:tx>
          <c:spPr>
            <a:ln w="12700" cap="rnd" cmpd="sng" algn="ctr">
              <a:solidFill>
                <a:srgbClr val="A5027D"/>
              </a:solidFill>
              <a:prstDash val="solid"/>
              <a:round/>
              <a:headEnd type="none" w="med" len="med"/>
              <a:tailEnd type="none" w="med" len="med"/>
            </a:ln>
          </c:spPr>
          <c:marker>
            <c:symbol val="none"/>
          </c:marker>
          <c:cat>
            <c:numRef>
              <c:f>'2.1.12'!$A$4:$A$13</c:f>
              <c:numCache>
                <c:formatCode>General</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'2.1.12'!$C$4:$C$13</c:f>
              <c:numCache>
                <c:formatCode>General</c:formatCode>
                <c:ptCount val="10"/>
                <c:pt idx="0">
                  <c:v>215</c:v>
                </c:pt>
                <c:pt idx="1">
                  <c:v>229</c:v>
                </c:pt>
                <c:pt idx="2">
                  <c:v>207</c:v>
                </c:pt>
                <c:pt idx="3">
                  <c:v>194</c:v>
                </c:pt>
                <c:pt idx="4">
                  <c:v>183</c:v>
                </c:pt>
                <c:pt idx="5">
                  <c:v>142</c:v>
                </c:pt>
                <c:pt idx="6">
                  <c:v>154</c:v>
                </c:pt>
                <c:pt idx="7">
                  <c:v>153</c:v>
                </c:pt>
                <c:pt idx="8">
                  <c:v>165</c:v>
                </c:pt>
                <c:pt idx="9">
                  <c:v>162</c:v>
                </c:pt>
              </c:numCache>
            </c:numRef>
          </c:val>
          <c:smooth val="0"/>
        </c:ser>
        <c:ser>
          <c:idx val="2"/>
          <c:order val="2"/>
          <c:tx>
            <c:strRef>
              <c:f>'2.1.12'!$D$3</c:f>
              <c:strCache>
                <c:ptCount val="1"/>
                <c:pt idx="0">
                  <c:v>Kliniske forsøg i alt </c:v>
                </c:pt>
              </c:strCache>
            </c:strRef>
          </c:tx>
          <c:spPr>
            <a:ln w="12700" cap="rnd" cmpd="sng" algn="ctr">
              <a:solidFill>
                <a:srgbClr val="17124D"/>
              </a:solidFill>
              <a:prstDash val="solid"/>
              <a:round/>
              <a:headEnd type="none" w="med" len="med"/>
              <a:tailEnd type="none" w="med" len="med"/>
            </a:ln>
          </c:spPr>
          <c:marker>
            <c:symbol val="none"/>
          </c:marker>
          <c:cat>
            <c:numRef>
              <c:f>'2.1.12'!$A$4:$A$13</c:f>
              <c:numCache>
                <c:formatCode>General</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'2.1.12'!$D$4:$D$13</c:f>
              <c:numCache>
                <c:formatCode>General</c:formatCode>
                <c:ptCount val="10"/>
                <c:pt idx="0">
                  <c:v>304</c:v>
                </c:pt>
                <c:pt idx="1">
                  <c:v>336</c:v>
                </c:pt>
                <c:pt idx="2">
                  <c:v>270</c:v>
                </c:pt>
                <c:pt idx="3">
                  <c:v>275</c:v>
                </c:pt>
                <c:pt idx="4">
                  <c:v>268</c:v>
                </c:pt>
                <c:pt idx="5">
                  <c:v>226</c:v>
                </c:pt>
                <c:pt idx="6">
                  <c:v>271</c:v>
                </c:pt>
                <c:pt idx="7">
                  <c:v>259</c:v>
                </c:pt>
                <c:pt idx="8">
                  <c:v>294</c:v>
                </c:pt>
                <c:pt idx="9">
                  <c:v>284</c:v>
                </c:pt>
              </c:numCache>
            </c:numRef>
          </c:val>
          <c:smooth val="0"/>
        </c:ser>
        <c:dLbls>
          <c:showLegendKey val="0"/>
          <c:showVal val="0"/>
          <c:showCatName val="0"/>
          <c:showSerName val="0"/>
          <c:showPercent val="0"/>
          <c:showBubbleSize val="0"/>
        </c:dLbls>
        <c:marker val="1"/>
        <c:smooth val="0"/>
        <c:axId val="209807616"/>
        <c:axId val="209821696"/>
      </c:lineChart>
      <c:lineChart>
        <c:grouping val="standard"/>
        <c:varyColors val="0"/>
        <c:ser>
          <c:idx val="3"/>
          <c:order val="3"/>
          <c:tx>
            <c:v>SeriesForSecondaryAxis</c:v>
          </c:tx>
          <c:spPr>
            <a:ln w="28575">
              <a:noFill/>
            </a:ln>
          </c:spPr>
          <c:marker>
            <c:symbol val="none"/>
          </c:marker>
          <c:smooth val="0"/>
        </c:ser>
        <c:dLbls>
          <c:showLegendKey val="0"/>
          <c:showVal val="0"/>
          <c:showCatName val="0"/>
          <c:showSerName val="0"/>
          <c:showPercent val="0"/>
          <c:showBubbleSize val="0"/>
        </c:dLbls>
        <c:marker val="1"/>
        <c:smooth val="0"/>
        <c:axId val="209824768"/>
        <c:axId val="209823232"/>
      </c:lineChart>
      <c:catAx>
        <c:axId val="209807616"/>
        <c:scaling>
          <c:orientation val="minMax"/>
        </c:scaling>
        <c:delete val="0"/>
        <c:axPos val="b"/>
        <c:numFmt formatCode="@" sourceLinked="0"/>
        <c:majorTickMark val="out"/>
        <c:minorTickMark val="none"/>
        <c:tickLblPos val="nextTo"/>
        <c:spPr>
          <a:noFill/>
          <a:ln w="12700"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209821696"/>
        <c:crosses val="autoZero"/>
        <c:auto val="1"/>
        <c:lblAlgn val="ctr"/>
        <c:lblOffset val="100"/>
        <c:noMultiLvlLbl val="0"/>
      </c:catAx>
      <c:valAx>
        <c:axId val="209821696"/>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General" sourceLinked="0"/>
        <c:majorTickMark val="out"/>
        <c:minorTickMark val="none"/>
        <c:tickLblPos val="nextTo"/>
        <c:spPr>
          <a:noFill/>
          <a:ln w="12700"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209807616"/>
        <c:crosses val="autoZero"/>
        <c:crossBetween val="between"/>
      </c:valAx>
      <c:valAx>
        <c:axId val="209823232"/>
        <c:scaling>
          <c:orientation val="minMax"/>
          <c:max val="400"/>
          <c:min val="0"/>
        </c:scaling>
        <c:delete val="0"/>
        <c:axPos val="r"/>
        <c:numFmt formatCode="General" sourceLinked="0"/>
        <c:majorTickMark val="out"/>
        <c:minorTickMark val="none"/>
        <c:tickLblPos val="nextTo"/>
        <c:spPr>
          <a:ln w="12700" cap="flat" cmpd="sng" algn="ctr">
            <a:solidFill>
              <a:srgbClr val="000000"/>
            </a:solidFill>
            <a:prstDash val="solid"/>
            <a:round/>
            <a:headEnd type="none" w="med" len="med"/>
            <a:tailEnd type="none" w="med" len="med"/>
          </a:ln>
        </c:spPr>
        <c:txPr>
          <a:bodyPr rot="0" vert="horz"/>
          <a:lstStyle/>
          <a:p>
            <a:pPr>
              <a:defRPr/>
            </a:pPr>
            <a:endParaRPr lang="da-DK"/>
          </a:p>
        </c:txPr>
        <c:crossAx val="209824768"/>
        <c:crosses val="max"/>
        <c:crossBetween val="between"/>
        <c:majorUnit val="50"/>
        <c:minorUnit val="10"/>
      </c:valAx>
      <c:catAx>
        <c:axId val="209824768"/>
        <c:scaling>
          <c:orientation val="minMax"/>
        </c:scaling>
        <c:delete val="1"/>
        <c:axPos val="b"/>
        <c:majorTickMark val="out"/>
        <c:minorTickMark val="none"/>
        <c:tickLblPos val="nextTo"/>
        <c:crossAx val="209823232"/>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egendEntry>
        <c:idx val="3"/>
        <c:delete val="1"/>
      </c:legendEntry>
      <c:layout>
        <c:manualLayout>
          <c:xMode val="edge"/>
          <c:yMode val="edge"/>
          <c:x val="1.1111111111111112E-2"/>
          <c:y val="0.9371980676328503"/>
          <c:w val="0.7252906824146983"/>
          <c:h val="5.7971014492753624E-2"/>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6.2480474851608877E-3"/>
          <c:y val="5.897670275010556E-2"/>
          <c:w val="0.99218994064354904"/>
          <c:h val="0.87816727682168783"/>
        </c:manualLayout>
      </c:layout>
      <c:barChart>
        <c:barDir val="col"/>
        <c:grouping val="clustered"/>
        <c:varyColors val="0"/>
        <c:ser>
          <c:idx val="0"/>
          <c:order val="0"/>
          <c:tx>
            <c:strRef>
              <c:f>'2.2.2'!$B$15</c:f>
              <c:strCache>
                <c:ptCount val="1"/>
                <c:pt idx="0">
                  <c:v>DTU</c:v>
                </c:pt>
              </c:strCache>
            </c:strRef>
          </c:tx>
          <c:spPr>
            <a:solidFill>
              <a:srgbClr val="888888"/>
            </a:solidFill>
            <a:ln>
              <a:noFill/>
              <a:round/>
            </a:ln>
            <a:effectLst/>
            <a:extLst>
              <a:ext uri="{91240B29-F687-4F45-9708-019B960494DF}">
                <a14:hiddenLine xmlns:a14="http://schemas.microsoft.com/office/drawing/2010/main">
                  <a:noFill/>
                  <a:round/>
                </a14:hiddenLine>
              </a:ext>
            </a:extLst>
          </c:spPr>
          <c:invertIfNegative val="0"/>
          <c:dLbls>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dLblPos val="ctr"/>
            <c:showLegendKey val="0"/>
            <c:showVal val="1"/>
            <c:showCatName val="0"/>
            <c:showSerName val="0"/>
            <c:showPercent val="0"/>
            <c:showBubbleSize val="0"/>
            <c:showLeaderLines val="0"/>
          </c:dLbls>
          <c:cat>
            <c:strRef>
              <c:f>'2.2.2'!$C$14:$J$14</c:f>
              <c:strCache>
                <c:ptCount val="8"/>
                <c:pt idx="0">
                  <c:v>All Sciences</c:v>
                </c:pt>
                <c:pt idx="1">
                  <c:v>Life Sciences</c:v>
                </c:pt>
                <c:pt idx="2">
                  <c:v>Medical Sciences</c:v>
                </c:pt>
                <c:pt idx="3">
                  <c:v>Natural Sciences</c:v>
                </c:pt>
                <c:pt idx="4">
                  <c:v>Earth &amp; Environmental sciences</c:v>
                </c:pt>
                <c:pt idx="5">
                  <c:v>Mathematics, computer science and Engineering</c:v>
                </c:pt>
                <c:pt idx="6">
                  <c:v>Cognitive Sciences</c:v>
                </c:pt>
                <c:pt idx="7">
                  <c:v>Social Sciences</c:v>
                </c:pt>
              </c:strCache>
            </c:strRef>
          </c:cat>
          <c:val>
            <c:numRef>
              <c:f>'2.2.2'!$C$15:$J$15</c:f>
              <c:numCache>
                <c:formatCode>0.0%</c:formatCode>
                <c:ptCount val="8"/>
                <c:pt idx="0">
                  <c:v>0.126</c:v>
                </c:pt>
                <c:pt idx="1">
                  <c:v>0.121</c:v>
                </c:pt>
                <c:pt idx="2">
                  <c:v>0.152</c:v>
                </c:pt>
                <c:pt idx="3">
                  <c:v>0.13100000000000001</c:v>
                </c:pt>
                <c:pt idx="4">
                  <c:v>8.3000000000000004E-2</c:v>
                </c:pt>
                <c:pt idx="5">
                  <c:v>0.153</c:v>
                </c:pt>
                <c:pt idx="6">
                  <c:v>0.13</c:v>
                </c:pt>
                <c:pt idx="7">
                  <c:v>7.5999999999999998E-2</c:v>
                </c:pt>
              </c:numCache>
            </c:numRef>
          </c:val>
        </c:ser>
        <c:ser>
          <c:idx val="1"/>
          <c:order val="1"/>
          <c:tx>
            <c:strRef>
              <c:f>'2.2.2'!$B$16</c:f>
              <c:strCache>
                <c:ptCount val="1"/>
                <c:pt idx="0">
                  <c:v>AAU</c:v>
                </c:pt>
              </c:strCache>
            </c:strRef>
          </c:tx>
          <c:spPr>
            <a:solidFill>
              <a:srgbClr val="A5027D"/>
            </a:solidFill>
            <a:ln>
              <a:noFill/>
              <a:round/>
            </a:ln>
            <a:effectLst/>
            <a:extLst>
              <a:ext uri="{91240B29-F687-4F45-9708-019B960494DF}">
                <a14:hiddenLine xmlns:a14="http://schemas.microsoft.com/office/drawing/2010/main">
                  <a:noFill/>
                  <a:round/>
                </a14:hiddenLine>
              </a:ext>
            </a:extLst>
          </c:spPr>
          <c:invertIfNegative val="0"/>
          <c:dLbls>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dLblPos val="ctr"/>
            <c:showLegendKey val="0"/>
            <c:showVal val="1"/>
            <c:showCatName val="0"/>
            <c:showSerName val="0"/>
            <c:showPercent val="0"/>
            <c:showBubbleSize val="0"/>
            <c:showLeaderLines val="0"/>
          </c:dLbls>
          <c:cat>
            <c:strRef>
              <c:f>'2.2.2'!$C$14:$J$14</c:f>
              <c:strCache>
                <c:ptCount val="8"/>
                <c:pt idx="0">
                  <c:v>All Sciences</c:v>
                </c:pt>
                <c:pt idx="1">
                  <c:v>Life Sciences</c:v>
                </c:pt>
                <c:pt idx="2">
                  <c:v>Medical Sciences</c:v>
                </c:pt>
                <c:pt idx="3">
                  <c:v>Natural Sciences</c:v>
                </c:pt>
                <c:pt idx="4">
                  <c:v>Earth &amp; Environmental sciences</c:v>
                </c:pt>
                <c:pt idx="5">
                  <c:v>Mathematics, computer science and Engineering</c:v>
                </c:pt>
                <c:pt idx="6">
                  <c:v>Cognitive Sciences</c:v>
                </c:pt>
                <c:pt idx="7">
                  <c:v>Social Sciences</c:v>
                </c:pt>
              </c:strCache>
            </c:strRef>
          </c:cat>
          <c:val>
            <c:numRef>
              <c:f>'2.2.2'!$C$16:$J$16</c:f>
              <c:numCache>
                <c:formatCode>0.0%</c:formatCode>
                <c:ptCount val="8"/>
                <c:pt idx="0">
                  <c:v>9.9000000000000005E-2</c:v>
                </c:pt>
                <c:pt idx="1">
                  <c:v>0.17399999999999999</c:v>
                </c:pt>
                <c:pt idx="2">
                  <c:v>5.1999999999999998E-2</c:v>
                </c:pt>
                <c:pt idx="3">
                  <c:v>0.129</c:v>
                </c:pt>
                <c:pt idx="4">
                  <c:v>8.1000000000000003E-2</c:v>
                </c:pt>
                <c:pt idx="5">
                  <c:v>0.14000000000000001</c:v>
                </c:pt>
                <c:pt idx="6">
                  <c:v>4.7E-2</c:v>
                </c:pt>
                <c:pt idx="7">
                  <c:v>2.4E-2</c:v>
                </c:pt>
              </c:numCache>
            </c:numRef>
          </c:val>
        </c:ser>
        <c:ser>
          <c:idx val="2"/>
          <c:order val="2"/>
          <c:tx>
            <c:strRef>
              <c:f>'2.2.2'!$B$17</c:f>
              <c:strCache>
                <c:ptCount val="1"/>
                <c:pt idx="0">
                  <c:v>KU</c:v>
                </c:pt>
              </c:strCache>
            </c:strRef>
          </c:tx>
          <c:spPr>
            <a:solidFill>
              <a:srgbClr val="17124D"/>
            </a:solidFill>
            <a:ln>
              <a:noFill/>
              <a:round/>
            </a:ln>
            <a:effectLst/>
            <a:extLst>
              <a:ext uri="{91240B29-F687-4F45-9708-019B960494DF}">
                <a14:hiddenLine xmlns:a14="http://schemas.microsoft.com/office/drawing/2010/main">
                  <a:noFill/>
                  <a:round/>
                </a14:hiddenLine>
              </a:ext>
            </a:extLst>
          </c:spPr>
          <c:invertIfNegative val="0"/>
          <c:dLbls>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dLblPos val="ctr"/>
            <c:showLegendKey val="0"/>
            <c:showVal val="1"/>
            <c:showCatName val="0"/>
            <c:showSerName val="0"/>
            <c:showPercent val="0"/>
            <c:showBubbleSize val="0"/>
            <c:showLeaderLines val="0"/>
          </c:dLbls>
          <c:cat>
            <c:strRef>
              <c:f>'2.2.2'!$C$14:$J$14</c:f>
              <c:strCache>
                <c:ptCount val="8"/>
                <c:pt idx="0">
                  <c:v>All Sciences</c:v>
                </c:pt>
                <c:pt idx="1">
                  <c:v>Life Sciences</c:v>
                </c:pt>
                <c:pt idx="2">
                  <c:v>Medical Sciences</c:v>
                </c:pt>
                <c:pt idx="3">
                  <c:v>Natural Sciences</c:v>
                </c:pt>
                <c:pt idx="4">
                  <c:v>Earth &amp; Environmental sciences</c:v>
                </c:pt>
                <c:pt idx="5">
                  <c:v>Mathematics, computer science and Engineering</c:v>
                </c:pt>
                <c:pt idx="6">
                  <c:v>Cognitive Sciences</c:v>
                </c:pt>
                <c:pt idx="7">
                  <c:v>Social Sciences</c:v>
                </c:pt>
              </c:strCache>
            </c:strRef>
          </c:cat>
          <c:val>
            <c:numRef>
              <c:f>'2.2.2'!$C$17:$J$17</c:f>
              <c:numCache>
                <c:formatCode>0.0%</c:formatCode>
                <c:ptCount val="8"/>
                <c:pt idx="0">
                  <c:v>8.8999999999999996E-2</c:v>
                </c:pt>
                <c:pt idx="1">
                  <c:v>9.5000000000000001E-2</c:v>
                </c:pt>
                <c:pt idx="2">
                  <c:v>0.11899999999999999</c:v>
                </c:pt>
                <c:pt idx="3">
                  <c:v>6.4000000000000001E-2</c:v>
                </c:pt>
                <c:pt idx="4">
                  <c:v>6.7000000000000004E-2</c:v>
                </c:pt>
                <c:pt idx="5">
                  <c:v>6.7000000000000004E-2</c:v>
                </c:pt>
                <c:pt idx="6">
                  <c:v>6.2E-2</c:v>
                </c:pt>
                <c:pt idx="7">
                  <c:v>0.02</c:v>
                </c:pt>
              </c:numCache>
            </c:numRef>
          </c:val>
        </c:ser>
        <c:ser>
          <c:idx val="3"/>
          <c:order val="3"/>
          <c:tx>
            <c:strRef>
              <c:f>'2.2.2'!$B$18</c:f>
              <c:strCache>
                <c:ptCount val="1"/>
                <c:pt idx="0">
                  <c:v>SDU</c:v>
                </c:pt>
              </c:strCache>
            </c:strRef>
          </c:tx>
          <c:spPr>
            <a:solidFill>
              <a:srgbClr val="E6821E"/>
            </a:solidFill>
            <a:ln>
              <a:noFill/>
              <a:round/>
            </a:ln>
            <a:effectLst/>
            <a:extLst>
              <a:ext uri="{91240B29-F687-4F45-9708-019B960494DF}">
                <a14:hiddenLine xmlns:a14="http://schemas.microsoft.com/office/drawing/2010/main">
                  <a:noFill/>
                  <a:round/>
                </a14:hiddenLine>
              </a:ext>
            </a:extLst>
          </c:spPr>
          <c:invertIfNegative val="0"/>
          <c:dLbls>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dLblPos val="ctr"/>
            <c:showLegendKey val="0"/>
            <c:showVal val="1"/>
            <c:showCatName val="0"/>
            <c:showSerName val="0"/>
            <c:showPercent val="0"/>
            <c:showBubbleSize val="0"/>
            <c:showLeaderLines val="0"/>
          </c:dLbls>
          <c:cat>
            <c:strRef>
              <c:f>'2.2.2'!$C$14:$J$14</c:f>
              <c:strCache>
                <c:ptCount val="8"/>
                <c:pt idx="0">
                  <c:v>All Sciences</c:v>
                </c:pt>
                <c:pt idx="1">
                  <c:v>Life Sciences</c:v>
                </c:pt>
                <c:pt idx="2">
                  <c:v>Medical Sciences</c:v>
                </c:pt>
                <c:pt idx="3">
                  <c:v>Natural Sciences</c:v>
                </c:pt>
                <c:pt idx="4">
                  <c:v>Earth &amp; Environmental sciences</c:v>
                </c:pt>
                <c:pt idx="5">
                  <c:v>Mathematics, computer science and Engineering</c:v>
                </c:pt>
                <c:pt idx="6">
                  <c:v>Cognitive Sciences</c:v>
                </c:pt>
                <c:pt idx="7">
                  <c:v>Social Sciences</c:v>
                </c:pt>
              </c:strCache>
            </c:strRef>
          </c:cat>
          <c:val>
            <c:numRef>
              <c:f>'2.2.2'!$C$18:$J$18</c:f>
              <c:numCache>
                <c:formatCode>0.0%</c:formatCode>
                <c:ptCount val="8"/>
                <c:pt idx="0">
                  <c:v>7.4999999999999997E-2</c:v>
                </c:pt>
                <c:pt idx="1">
                  <c:v>9.0999999999999998E-2</c:v>
                </c:pt>
                <c:pt idx="2">
                  <c:v>0.107</c:v>
                </c:pt>
                <c:pt idx="3">
                  <c:v>7.0000000000000007E-2</c:v>
                </c:pt>
                <c:pt idx="4">
                  <c:v>6.2E-2</c:v>
                </c:pt>
                <c:pt idx="5">
                  <c:v>5.0999999999999997E-2</c:v>
                </c:pt>
                <c:pt idx="6">
                  <c:v>2.4E-2</c:v>
                </c:pt>
                <c:pt idx="7">
                  <c:v>8.0000000000000002E-3</c:v>
                </c:pt>
              </c:numCache>
            </c:numRef>
          </c:val>
        </c:ser>
        <c:ser>
          <c:idx val="4"/>
          <c:order val="4"/>
          <c:tx>
            <c:strRef>
              <c:f>'2.2.2'!$B$19</c:f>
              <c:strCache>
                <c:ptCount val="1"/>
                <c:pt idx="0">
                  <c:v>AU</c:v>
                </c:pt>
              </c:strCache>
            </c:strRef>
          </c:tx>
          <c:spPr>
            <a:solidFill>
              <a:srgbClr val="A7D3EC"/>
            </a:solidFill>
            <a:ln>
              <a:noFill/>
              <a:round/>
            </a:ln>
            <a:effectLst/>
            <a:extLst>
              <a:ext uri="{91240B29-F687-4F45-9708-019B960494DF}">
                <a14:hiddenLine xmlns:a14="http://schemas.microsoft.com/office/drawing/2010/main">
                  <a:noFill/>
                  <a:round/>
                </a14:hiddenLine>
              </a:ext>
            </a:extLst>
          </c:spPr>
          <c:invertIfNegative val="0"/>
          <c:dLbls>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dLblPos val="ctr"/>
            <c:showLegendKey val="0"/>
            <c:showVal val="1"/>
            <c:showCatName val="0"/>
            <c:showSerName val="0"/>
            <c:showPercent val="0"/>
            <c:showBubbleSize val="0"/>
            <c:showLeaderLines val="0"/>
          </c:dLbls>
          <c:cat>
            <c:strRef>
              <c:f>'2.2.2'!$C$14:$J$14</c:f>
              <c:strCache>
                <c:ptCount val="8"/>
                <c:pt idx="0">
                  <c:v>All Sciences</c:v>
                </c:pt>
                <c:pt idx="1">
                  <c:v>Life Sciences</c:v>
                </c:pt>
                <c:pt idx="2">
                  <c:v>Medical Sciences</c:v>
                </c:pt>
                <c:pt idx="3">
                  <c:v>Natural Sciences</c:v>
                </c:pt>
                <c:pt idx="4">
                  <c:v>Earth &amp; Environmental sciences</c:v>
                </c:pt>
                <c:pt idx="5">
                  <c:v>Mathematics, computer science and Engineering</c:v>
                </c:pt>
                <c:pt idx="6">
                  <c:v>Cognitive Sciences</c:v>
                </c:pt>
                <c:pt idx="7">
                  <c:v>Social Sciences</c:v>
                </c:pt>
              </c:strCache>
            </c:strRef>
          </c:cat>
          <c:val>
            <c:numRef>
              <c:f>'2.2.2'!$C$19:$J$19</c:f>
              <c:numCache>
                <c:formatCode>0.0%</c:formatCode>
                <c:ptCount val="8"/>
                <c:pt idx="0">
                  <c:v>6.9000000000000006E-2</c:v>
                </c:pt>
                <c:pt idx="1">
                  <c:v>7.2999999999999995E-2</c:v>
                </c:pt>
                <c:pt idx="2">
                  <c:v>9.9000000000000005E-2</c:v>
                </c:pt>
                <c:pt idx="3">
                  <c:v>5.6000000000000001E-2</c:v>
                </c:pt>
                <c:pt idx="4">
                  <c:v>7.6999999999999999E-2</c:v>
                </c:pt>
                <c:pt idx="5">
                  <c:v>0.121</c:v>
                </c:pt>
                <c:pt idx="6">
                  <c:v>2.1999999999999999E-2</c:v>
                </c:pt>
                <c:pt idx="7">
                  <c:v>1.7999999999999999E-2</c:v>
                </c:pt>
              </c:numCache>
            </c:numRef>
          </c:val>
        </c:ser>
        <c:dLbls>
          <c:showLegendKey val="0"/>
          <c:showVal val="0"/>
          <c:showCatName val="0"/>
          <c:showSerName val="0"/>
          <c:showPercent val="0"/>
          <c:showBubbleSize val="0"/>
        </c:dLbls>
        <c:gapWidth val="100"/>
        <c:overlap val="-10"/>
        <c:axId val="210181504"/>
        <c:axId val="210211968"/>
      </c:barChart>
      <c:barChart>
        <c:barDir val="col"/>
        <c:grouping val="clustered"/>
        <c:varyColors val="0"/>
        <c:ser>
          <c:idx val="5"/>
          <c:order val="5"/>
          <c:tx>
            <c:v>SeriesForSecondaryAxis</c:v>
          </c:tx>
          <c:spPr>
            <a:noFill/>
            <a:ln w="25400">
              <a:noFill/>
            </a:ln>
          </c:spPr>
          <c:invertIfNegative val="0"/>
        </c:ser>
        <c:dLbls>
          <c:showLegendKey val="0"/>
          <c:showVal val="0"/>
          <c:showCatName val="0"/>
          <c:showSerName val="0"/>
          <c:showPercent val="0"/>
          <c:showBubbleSize val="0"/>
        </c:dLbls>
        <c:gapWidth val="100"/>
        <c:overlap val="-10"/>
        <c:axId val="210215296"/>
        <c:axId val="210213504"/>
      </c:barChart>
      <c:catAx>
        <c:axId val="210181504"/>
        <c:scaling>
          <c:orientation val="minMax"/>
        </c:scaling>
        <c:delete val="0"/>
        <c:axPos val="b"/>
        <c:numFmt formatCode="@" sourceLinked="0"/>
        <c:majorTickMark val="out"/>
        <c:minorTickMark val="none"/>
        <c:tickLblPos val="nextTo"/>
        <c:spPr>
          <a:noFill/>
          <a:ln w="12700"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2700000" vert="horz"/>
          <a:lstStyle/>
          <a:p>
            <a:pPr>
              <a:defRPr sz="650" b="0" i="0" strike="noStrike" baseline="0">
                <a:solidFill>
                  <a:srgbClr val="000000"/>
                </a:solidFill>
                <a:latin typeface="Calibri"/>
                <a:ea typeface="Calibri"/>
                <a:cs typeface="Calibri"/>
              </a:defRPr>
            </a:pPr>
            <a:endParaRPr lang="da-DK"/>
          </a:p>
        </c:txPr>
        <c:crossAx val="210211968"/>
        <c:crosses val="autoZero"/>
        <c:auto val="1"/>
        <c:lblAlgn val="ctr"/>
        <c:lblOffset val="100"/>
        <c:noMultiLvlLbl val="0"/>
      </c:catAx>
      <c:valAx>
        <c:axId val="210211968"/>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General" sourceLinked="0"/>
        <c:majorTickMark val="out"/>
        <c:minorTickMark val="none"/>
        <c:tickLblPos val="nextTo"/>
        <c:spPr>
          <a:noFill/>
          <a:ln w="12700"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210181504"/>
        <c:crosses val="autoZero"/>
        <c:crossBetween val="between"/>
      </c:valAx>
      <c:valAx>
        <c:axId val="210213504"/>
        <c:scaling>
          <c:orientation val="minMax"/>
          <c:max val="0.19999999999999998"/>
          <c:min val="0"/>
        </c:scaling>
        <c:delete val="0"/>
        <c:axPos val="r"/>
        <c:numFmt formatCode="General" sourceLinked="0"/>
        <c:majorTickMark val="out"/>
        <c:minorTickMark val="none"/>
        <c:tickLblPos val="nextTo"/>
        <c:spPr>
          <a:ln w="12700" cap="flat" cmpd="sng" algn="ctr">
            <a:solidFill>
              <a:srgbClr val="000000"/>
            </a:solidFill>
            <a:prstDash val="solid"/>
            <a:round/>
            <a:headEnd type="none" w="med" len="med"/>
            <a:tailEnd type="none" w="med" len="med"/>
          </a:ln>
        </c:spPr>
        <c:txPr>
          <a:bodyPr rot="0" vert="horz"/>
          <a:lstStyle/>
          <a:p>
            <a:pPr>
              <a:defRPr/>
            </a:pPr>
            <a:endParaRPr lang="da-DK"/>
          </a:p>
        </c:txPr>
        <c:crossAx val="210215296"/>
        <c:crosses val="max"/>
        <c:crossBetween val="between"/>
        <c:majorUnit val="0.02"/>
        <c:minorUnit val="4.0000000000000001E-3"/>
      </c:valAx>
      <c:catAx>
        <c:axId val="210215296"/>
        <c:scaling>
          <c:orientation val="minMax"/>
        </c:scaling>
        <c:delete val="1"/>
        <c:axPos val="b"/>
        <c:majorTickMark val="out"/>
        <c:minorTickMark val="none"/>
        <c:tickLblPos val="nextTo"/>
        <c:crossAx val="210213504"/>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egendEntry>
        <c:idx val="5"/>
        <c:delete val="1"/>
      </c:legendEntry>
      <c:layout>
        <c:manualLayout>
          <c:xMode val="edge"/>
          <c:yMode val="edge"/>
          <c:x val="6.2480474851608877E-3"/>
          <c:y val="0.94892948340208205"/>
          <c:w val="0.18612170901317768"/>
          <c:h val="4.714201532115498E-2"/>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4.6384878529599355E-3"/>
          <c:y val="4.3158026980133303E-2"/>
          <c:w val="0.99420189018380012"/>
          <c:h val="0.87347270465706672"/>
        </c:manualLayout>
      </c:layout>
      <c:barChart>
        <c:barDir val="col"/>
        <c:grouping val="clustered"/>
        <c:varyColors val="0"/>
        <c:ser>
          <c:idx val="0"/>
          <c:order val="0"/>
          <c:tx>
            <c:strRef>
              <c:f>'2.2.2'!$B$15</c:f>
              <c:strCache>
                <c:ptCount val="1"/>
                <c:pt idx="0">
                  <c:v>DTU</c:v>
                </c:pt>
              </c:strCache>
            </c:strRef>
          </c:tx>
          <c:spPr>
            <a:solidFill>
              <a:srgbClr val="888888"/>
            </a:solidFill>
            <a:ln>
              <a:noFill/>
              <a:round/>
            </a:ln>
            <a:effectLst/>
            <a:extLst>
              <a:ext uri="{91240B29-F687-4F45-9708-019B960494DF}">
                <a14:hiddenLine xmlns:a14="http://schemas.microsoft.com/office/drawing/2010/main">
                  <a:noFill/>
                  <a:round/>
                </a14:hiddenLine>
              </a:ext>
            </a:extLst>
          </c:spPr>
          <c:invertIfNegative val="0"/>
          <c:cat>
            <c:strRef>
              <c:f>'2.2.2'!$C$14:$J$14</c:f>
              <c:strCache>
                <c:ptCount val="8"/>
                <c:pt idx="0">
                  <c:v>All Sciences</c:v>
                </c:pt>
                <c:pt idx="1">
                  <c:v>Life Sciences</c:v>
                </c:pt>
                <c:pt idx="2">
                  <c:v>Medical Sciences</c:v>
                </c:pt>
                <c:pt idx="3">
                  <c:v>Natural Sciences</c:v>
                </c:pt>
                <c:pt idx="4">
                  <c:v>Earth &amp; Environmental sciences</c:v>
                </c:pt>
                <c:pt idx="5">
                  <c:v>Mathematics, computer science and Engineering</c:v>
                </c:pt>
                <c:pt idx="6">
                  <c:v>Cognitive Sciences</c:v>
                </c:pt>
                <c:pt idx="7">
                  <c:v>Social Sciences</c:v>
                </c:pt>
              </c:strCache>
            </c:strRef>
          </c:cat>
          <c:val>
            <c:numRef>
              <c:f>'2.2.2'!$C$15:$J$15</c:f>
              <c:numCache>
                <c:formatCode>0.0%</c:formatCode>
                <c:ptCount val="8"/>
                <c:pt idx="0">
                  <c:v>0.126</c:v>
                </c:pt>
                <c:pt idx="1">
                  <c:v>0.121</c:v>
                </c:pt>
                <c:pt idx="2">
                  <c:v>0.152</c:v>
                </c:pt>
                <c:pt idx="3">
                  <c:v>0.13100000000000001</c:v>
                </c:pt>
                <c:pt idx="4">
                  <c:v>8.3000000000000004E-2</c:v>
                </c:pt>
                <c:pt idx="5">
                  <c:v>0.153</c:v>
                </c:pt>
                <c:pt idx="6">
                  <c:v>0.13</c:v>
                </c:pt>
                <c:pt idx="7">
                  <c:v>7.5999999999999998E-2</c:v>
                </c:pt>
              </c:numCache>
            </c:numRef>
          </c:val>
        </c:ser>
        <c:ser>
          <c:idx val="1"/>
          <c:order val="1"/>
          <c:tx>
            <c:strRef>
              <c:f>'2.2.2'!$B$16</c:f>
              <c:strCache>
                <c:ptCount val="1"/>
                <c:pt idx="0">
                  <c:v>AAU</c:v>
                </c:pt>
              </c:strCache>
            </c:strRef>
          </c:tx>
          <c:spPr>
            <a:solidFill>
              <a:srgbClr val="A5027D"/>
            </a:solidFill>
            <a:ln>
              <a:noFill/>
              <a:round/>
            </a:ln>
            <a:effectLst/>
            <a:extLst>
              <a:ext uri="{91240B29-F687-4F45-9708-019B960494DF}">
                <a14:hiddenLine xmlns:a14="http://schemas.microsoft.com/office/drawing/2010/main">
                  <a:noFill/>
                  <a:round/>
                </a14:hiddenLine>
              </a:ext>
            </a:extLst>
          </c:spPr>
          <c:invertIfNegative val="0"/>
          <c:cat>
            <c:strRef>
              <c:f>'2.2.2'!$C$14:$J$14</c:f>
              <c:strCache>
                <c:ptCount val="8"/>
                <c:pt idx="0">
                  <c:v>All Sciences</c:v>
                </c:pt>
                <c:pt idx="1">
                  <c:v>Life Sciences</c:v>
                </c:pt>
                <c:pt idx="2">
                  <c:v>Medical Sciences</c:v>
                </c:pt>
                <c:pt idx="3">
                  <c:v>Natural Sciences</c:v>
                </c:pt>
                <c:pt idx="4">
                  <c:v>Earth &amp; Environmental sciences</c:v>
                </c:pt>
                <c:pt idx="5">
                  <c:v>Mathematics, computer science and Engineering</c:v>
                </c:pt>
                <c:pt idx="6">
                  <c:v>Cognitive Sciences</c:v>
                </c:pt>
                <c:pt idx="7">
                  <c:v>Social Sciences</c:v>
                </c:pt>
              </c:strCache>
            </c:strRef>
          </c:cat>
          <c:val>
            <c:numRef>
              <c:f>'2.2.2'!$C$16:$J$16</c:f>
              <c:numCache>
                <c:formatCode>0.0%</c:formatCode>
                <c:ptCount val="8"/>
                <c:pt idx="0">
                  <c:v>9.9000000000000005E-2</c:v>
                </c:pt>
                <c:pt idx="1">
                  <c:v>0.17399999999999999</c:v>
                </c:pt>
                <c:pt idx="2">
                  <c:v>5.1999999999999998E-2</c:v>
                </c:pt>
                <c:pt idx="3">
                  <c:v>0.129</c:v>
                </c:pt>
                <c:pt idx="4">
                  <c:v>8.1000000000000003E-2</c:v>
                </c:pt>
                <c:pt idx="5">
                  <c:v>0.14000000000000001</c:v>
                </c:pt>
                <c:pt idx="6">
                  <c:v>4.7E-2</c:v>
                </c:pt>
                <c:pt idx="7">
                  <c:v>2.4E-2</c:v>
                </c:pt>
              </c:numCache>
            </c:numRef>
          </c:val>
        </c:ser>
        <c:ser>
          <c:idx val="2"/>
          <c:order val="2"/>
          <c:tx>
            <c:strRef>
              <c:f>'2.2.2'!$B$17</c:f>
              <c:strCache>
                <c:ptCount val="1"/>
                <c:pt idx="0">
                  <c:v>KU</c:v>
                </c:pt>
              </c:strCache>
            </c:strRef>
          </c:tx>
          <c:spPr>
            <a:solidFill>
              <a:srgbClr val="17124D"/>
            </a:solidFill>
            <a:ln>
              <a:noFill/>
              <a:round/>
            </a:ln>
            <a:effectLst/>
            <a:extLst>
              <a:ext uri="{91240B29-F687-4F45-9708-019B960494DF}">
                <a14:hiddenLine xmlns:a14="http://schemas.microsoft.com/office/drawing/2010/main">
                  <a:noFill/>
                  <a:round/>
                </a14:hiddenLine>
              </a:ext>
            </a:extLst>
          </c:spPr>
          <c:invertIfNegative val="0"/>
          <c:cat>
            <c:strRef>
              <c:f>'2.2.2'!$C$14:$J$14</c:f>
              <c:strCache>
                <c:ptCount val="8"/>
                <c:pt idx="0">
                  <c:v>All Sciences</c:v>
                </c:pt>
                <c:pt idx="1">
                  <c:v>Life Sciences</c:v>
                </c:pt>
                <c:pt idx="2">
                  <c:v>Medical Sciences</c:v>
                </c:pt>
                <c:pt idx="3">
                  <c:v>Natural Sciences</c:v>
                </c:pt>
                <c:pt idx="4">
                  <c:v>Earth &amp; Environmental sciences</c:v>
                </c:pt>
                <c:pt idx="5">
                  <c:v>Mathematics, computer science and Engineering</c:v>
                </c:pt>
                <c:pt idx="6">
                  <c:v>Cognitive Sciences</c:v>
                </c:pt>
                <c:pt idx="7">
                  <c:v>Social Sciences</c:v>
                </c:pt>
              </c:strCache>
            </c:strRef>
          </c:cat>
          <c:val>
            <c:numRef>
              <c:f>'2.2.2'!$C$17:$J$17</c:f>
              <c:numCache>
                <c:formatCode>0.0%</c:formatCode>
                <c:ptCount val="8"/>
                <c:pt idx="0">
                  <c:v>8.8999999999999996E-2</c:v>
                </c:pt>
                <c:pt idx="1">
                  <c:v>9.5000000000000001E-2</c:v>
                </c:pt>
                <c:pt idx="2">
                  <c:v>0.11899999999999999</c:v>
                </c:pt>
                <c:pt idx="3">
                  <c:v>6.4000000000000001E-2</c:v>
                </c:pt>
                <c:pt idx="4">
                  <c:v>6.7000000000000004E-2</c:v>
                </c:pt>
                <c:pt idx="5">
                  <c:v>6.7000000000000004E-2</c:v>
                </c:pt>
                <c:pt idx="6">
                  <c:v>6.2E-2</c:v>
                </c:pt>
                <c:pt idx="7">
                  <c:v>0.02</c:v>
                </c:pt>
              </c:numCache>
            </c:numRef>
          </c:val>
        </c:ser>
        <c:ser>
          <c:idx val="3"/>
          <c:order val="3"/>
          <c:tx>
            <c:strRef>
              <c:f>'2.2.2'!$B$18</c:f>
              <c:strCache>
                <c:ptCount val="1"/>
                <c:pt idx="0">
                  <c:v>SDU</c:v>
                </c:pt>
              </c:strCache>
            </c:strRef>
          </c:tx>
          <c:spPr>
            <a:solidFill>
              <a:srgbClr val="E6821E"/>
            </a:solidFill>
            <a:ln>
              <a:noFill/>
              <a:round/>
            </a:ln>
            <a:effectLst/>
            <a:extLst>
              <a:ext uri="{91240B29-F687-4F45-9708-019B960494DF}">
                <a14:hiddenLine xmlns:a14="http://schemas.microsoft.com/office/drawing/2010/main">
                  <a:noFill/>
                  <a:round/>
                </a14:hiddenLine>
              </a:ext>
            </a:extLst>
          </c:spPr>
          <c:invertIfNegative val="0"/>
          <c:cat>
            <c:strRef>
              <c:f>'2.2.2'!$C$14:$J$14</c:f>
              <c:strCache>
                <c:ptCount val="8"/>
                <c:pt idx="0">
                  <c:v>All Sciences</c:v>
                </c:pt>
                <c:pt idx="1">
                  <c:v>Life Sciences</c:v>
                </c:pt>
                <c:pt idx="2">
                  <c:v>Medical Sciences</c:v>
                </c:pt>
                <c:pt idx="3">
                  <c:v>Natural Sciences</c:v>
                </c:pt>
                <c:pt idx="4">
                  <c:v>Earth &amp; Environmental sciences</c:v>
                </c:pt>
                <c:pt idx="5">
                  <c:v>Mathematics, computer science and Engineering</c:v>
                </c:pt>
                <c:pt idx="6">
                  <c:v>Cognitive Sciences</c:v>
                </c:pt>
                <c:pt idx="7">
                  <c:v>Social Sciences</c:v>
                </c:pt>
              </c:strCache>
            </c:strRef>
          </c:cat>
          <c:val>
            <c:numRef>
              <c:f>'2.2.2'!$C$18:$J$18</c:f>
              <c:numCache>
                <c:formatCode>0.0%</c:formatCode>
                <c:ptCount val="8"/>
                <c:pt idx="0">
                  <c:v>7.4999999999999997E-2</c:v>
                </c:pt>
                <c:pt idx="1">
                  <c:v>9.0999999999999998E-2</c:v>
                </c:pt>
                <c:pt idx="2">
                  <c:v>0.107</c:v>
                </c:pt>
                <c:pt idx="3">
                  <c:v>7.0000000000000007E-2</c:v>
                </c:pt>
                <c:pt idx="4">
                  <c:v>6.2E-2</c:v>
                </c:pt>
                <c:pt idx="5">
                  <c:v>5.0999999999999997E-2</c:v>
                </c:pt>
                <c:pt idx="6">
                  <c:v>2.4E-2</c:v>
                </c:pt>
                <c:pt idx="7">
                  <c:v>8.0000000000000002E-3</c:v>
                </c:pt>
              </c:numCache>
            </c:numRef>
          </c:val>
        </c:ser>
        <c:ser>
          <c:idx val="4"/>
          <c:order val="4"/>
          <c:tx>
            <c:strRef>
              <c:f>'2.2.2'!$B$19</c:f>
              <c:strCache>
                <c:ptCount val="1"/>
                <c:pt idx="0">
                  <c:v>AU</c:v>
                </c:pt>
              </c:strCache>
            </c:strRef>
          </c:tx>
          <c:spPr>
            <a:solidFill>
              <a:srgbClr val="A7D3EC"/>
            </a:solidFill>
            <a:ln>
              <a:noFill/>
              <a:round/>
            </a:ln>
            <a:effectLst/>
            <a:extLst>
              <a:ext uri="{91240B29-F687-4F45-9708-019B960494DF}">
                <a14:hiddenLine xmlns:a14="http://schemas.microsoft.com/office/drawing/2010/main">
                  <a:noFill/>
                  <a:round/>
                </a14:hiddenLine>
              </a:ext>
            </a:extLst>
          </c:spPr>
          <c:invertIfNegative val="0"/>
          <c:cat>
            <c:strRef>
              <c:f>'2.2.2'!$C$14:$J$14</c:f>
              <c:strCache>
                <c:ptCount val="8"/>
                <c:pt idx="0">
                  <c:v>All Sciences</c:v>
                </c:pt>
                <c:pt idx="1">
                  <c:v>Life Sciences</c:v>
                </c:pt>
                <c:pt idx="2">
                  <c:v>Medical Sciences</c:v>
                </c:pt>
                <c:pt idx="3">
                  <c:v>Natural Sciences</c:v>
                </c:pt>
                <c:pt idx="4">
                  <c:v>Earth &amp; Environmental sciences</c:v>
                </c:pt>
                <c:pt idx="5">
                  <c:v>Mathematics, computer science and Engineering</c:v>
                </c:pt>
                <c:pt idx="6">
                  <c:v>Cognitive Sciences</c:v>
                </c:pt>
                <c:pt idx="7">
                  <c:v>Social Sciences</c:v>
                </c:pt>
              </c:strCache>
            </c:strRef>
          </c:cat>
          <c:val>
            <c:numRef>
              <c:f>'2.2.2'!$C$19:$J$19</c:f>
              <c:numCache>
                <c:formatCode>0.0%</c:formatCode>
                <c:ptCount val="8"/>
                <c:pt idx="0">
                  <c:v>6.9000000000000006E-2</c:v>
                </c:pt>
                <c:pt idx="1">
                  <c:v>7.2999999999999995E-2</c:v>
                </c:pt>
                <c:pt idx="2">
                  <c:v>9.9000000000000005E-2</c:v>
                </c:pt>
                <c:pt idx="3">
                  <c:v>5.6000000000000001E-2</c:v>
                </c:pt>
                <c:pt idx="4">
                  <c:v>7.6999999999999999E-2</c:v>
                </c:pt>
                <c:pt idx="5">
                  <c:v>0.121</c:v>
                </c:pt>
                <c:pt idx="6">
                  <c:v>2.1999999999999999E-2</c:v>
                </c:pt>
                <c:pt idx="7">
                  <c:v>1.7999999999999999E-2</c:v>
                </c:pt>
              </c:numCache>
            </c:numRef>
          </c:val>
        </c:ser>
        <c:ser>
          <c:idx val="5"/>
          <c:order val="5"/>
          <c:tx>
            <c:strRef>
              <c:f>'2.2.2'!$B$20</c:f>
              <c:strCache>
                <c:ptCount val="1"/>
              </c:strCache>
            </c:strRef>
          </c:tx>
          <c:spPr>
            <a:solidFill>
              <a:srgbClr val="B4B4B4"/>
            </a:solidFill>
            <a:ln>
              <a:noFill/>
              <a:round/>
            </a:ln>
            <a:effectLst/>
            <a:extLst>
              <a:ext uri="{91240B29-F687-4F45-9708-019B960494DF}">
                <a14:hiddenLine xmlns:a14="http://schemas.microsoft.com/office/drawing/2010/main">
                  <a:noFill/>
                  <a:round/>
                </a14:hiddenLine>
              </a:ext>
            </a:extLst>
          </c:spPr>
          <c:invertIfNegative val="0"/>
          <c:cat>
            <c:strRef>
              <c:f>'2.2.2'!$C$14:$J$14</c:f>
              <c:strCache>
                <c:ptCount val="8"/>
                <c:pt idx="0">
                  <c:v>All Sciences</c:v>
                </c:pt>
                <c:pt idx="1">
                  <c:v>Life Sciences</c:v>
                </c:pt>
                <c:pt idx="2">
                  <c:v>Medical Sciences</c:v>
                </c:pt>
                <c:pt idx="3">
                  <c:v>Natural Sciences</c:v>
                </c:pt>
                <c:pt idx="4">
                  <c:v>Earth &amp; Environmental sciences</c:v>
                </c:pt>
                <c:pt idx="5">
                  <c:v>Mathematics, computer science and Engineering</c:v>
                </c:pt>
                <c:pt idx="6">
                  <c:v>Cognitive Sciences</c:v>
                </c:pt>
                <c:pt idx="7">
                  <c:v>Social Sciences</c:v>
                </c:pt>
              </c:strCache>
            </c:strRef>
          </c:cat>
          <c:val>
            <c:numRef>
              <c:f>'2.2.2'!$C$20:$J$20</c:f>
              <c:numCache>
                <c:formatCode>0.0%</c:formatCode>
                <c:ptCount val="8"/>
              </c:numCache>
            </c:numRef>
          </c:val>
        </c:ser>
        <c:ser>
          <c:idx val="6"/>
          <c:order val="6"/>
          <c:tx>
            <c:strRef>
              <c:f>'2.2.2'!$B$21</c:f>
              <c:strCache>
                <c:ptCount val="1"/>
                <c:pt idx="0">
                  <c:v>Uni Oxford</c:v>
                </c:pt>
              </c:strCache>
            </c:strRef>
          </c:tx>
          <c:spPr>
            <a:solidFill>
              <a:srgbClr val="009037"/>
            </a:solidFill>
            <a:ln>
              <a:noFill/>
              <a:round/>
            </a:ln>
            <a:effectLst/>
            <a:extLst>
              <a:ext uri="{91240B29-F687-4F45-9708-019B960494DF}">
                <a14:hiddenLine xmlns:a14="http://schemas.microsoft.com/office/drawing/2010/main">
                  <a:noFill/>
                  <a:round/>
                </a14:hiddenLine>
              </a:ext>
            </a:extLst>
          </c:spPr>
          <c:invertIfNegative val="0"/>
          <c:cat>
            <c:strRef>
              <c:f>'2.2.2'!$C$14:$J$14</c:f>
              <c:strCache>
                <c:ptCount val="8"/>
                <c:pt idx="0">
                  <c:v>All Sciences</c:v>
                </c:pt>
                <c:pt idx="1">
                  <c:v>Life Sciences</c:v>
                </c:pt>
                <c:pt idx="2">
                  <c:v>Medical Sciences</c:v>
                </c:pt>
                <c:pt idx="3">
                  <c:v>Natural Sciences</c:v>
                </c:pt>
                <c:pt idx="4">
                  <c:v>Earth &amp; Environmental sciences</c:v>
                </c:pt>
                <c:pt idx="5">
                  <c:v>Mathematics, computer science and Engineering</c:v>
                </c:pt>
                <c:pt idx="6">
                  <c:v>Cognitive Sciences</c:v>
                </c:pt>
                <c:pt idx="7">
                  <c:v>Social Sciences</c:v>
                </c:pt>
              </c:strCache>
            </c:strRef>
          </c:cat>
          <c:val>
            <c:numRef>
              <c:f>'2.2.2'!$C$21:$J$21</c:f>
              <c:numCache>
                <c:formatCode>0.0%</c:formatCode>
                <c:ptCount val="8"/>
                <c:pt idx="0">
                  <c:v>6.3E-2</c:v>
                </c:pt>
                <c:pt idx="1">
                  <c:v>7.3999999999999996E-2</c:v>
                </c:pt>
                <c:pt idx="2">
                  <c:v>8.5999999999999993E-2</c:v>
                </c:pt>
                <c:pt idx="3">
                  <c:v>6.4000000000000001E-2</c:v>
                </c:pt>
                <c:pt idx="4">
                  <c:v>5.8000000000000003E-2</c:v>
                </c:pt>
                <c:pt idx="5">
                  <c:v>7.0000000000000007E-2</c:v>
                </c:pt>
                <c:pt idx="6">
                  <c:v>0.03</c:v>
                </c:pt>
                <c:pt idx="7">
                  <c:v>1.7000000000000001E-2</c:v>
                </c:pt>
              </c:numCache>
            </c:numRef>
          </c:val>
        </c:ser>
        <c:ser>
          <c:idx val="7"/>
          <c:order val="7"/>
          <c:tx>
            <c:strRef>
              <c:f>'2.2.2'!$B$22</c:f>
              <c:strCache>
                <c:ptCount val="1"/>
                <c:pt idx="0">
                  <c:v>Uni Camebridge</c:v>
                </c:pt>
              </c:strCache>
            </c:strRef>
          </c:tx>
          <c:spPr>
            <a:solidFill>
              <a:srgbClr val="9586BB"/>
            </a:solidFill>
            <a:ln>
              <a:noFill/>
              <a:round/>
            </a:ln>
            <a:effectLst/>
            <a:extLst>
              <a:ext uri="{91240B29-F687-4F45-9708-019B960494DF}">
                <a14:hiddenLine xmlns:a14="http://schemas.microsoft.com/office/drawing/2010/main">
                  <a:noFill/>
                  <a:round/>
                </a14:hiddenLine>
              </a:ext>
            </a:extLst>
          </c:spPr>
          <c:invertIfNegative val="0"/>
          <c:cat>
            <c:strRef>
              <c:f>'2.2.2'!$C$14:$J$14</c:f>
              <c:strCache>
                <c:ptCount val="8"/>
                <c:pt idx="0">
                  <c:v>All Sciences</c:v>
                </c:pt>
                <c:pt idx="1">
                  <c:v>Life Sciences</c:v>
                </c:pt>
                <c:pt idx="2">
                  <c:v>Medical Sciences</c:v>
                </c:pt>
                <c:pt idx="3">
                  <c:v>Natural Sciences</c:v>
                </c:pt>
                <c:pt idx="4">
                  <c:v>Earth &amp; Environmental sciences</c:v>
                </c:pt>
                <c:pt idx="5">
                  <c:v>Mathematics, computer science and Engineering</c:v>
                </c:pt>
                <c:pt idx="6">
                  <c:v>Cognitive Sciences</c:v>
                </c:pt>
                <c:pt idx="7">
                  <c:v>Social Sciences</c:v>
                </c:pt>
              </c:strCache>
            </c:strRef>
          </c:cat>
          <c:val>
            <c:numRef>
              <c:f>'2.2.2'!$C$22:$J$22</c:f>
              <c:numCache>
                <c:formatCode>0.0%</c:formatCode>
                <c:ptCount val="8"/>
                <c:pt idx="0">
                  <c:v>6.5000000000000002E-2</c:v>
                </c:pt>
                <c:pt idx="1">
                  <c:v>5.6000000000000001E-2</c:v>
                </c:pt>
                <c:pt idx="2">
                  <c:v>9.0999999999999998E-2</c:v>
                </c:pt>
                <c:pt idx="3">
                  <c:v>6.3E-2</c:v>
                </c:pt>
                <c:pt idx="4">
                  <c:v>6.4000000000000001E-2</c:v>
                </c:pt>
                <c:pt idx="5">
                  <c:v>9.0999999999999998E-2</c:v>
                </c:pt>
                <c:pt idx="6">
                  <c:v>4.5999999999999999E-2</c:v>
                </c:pt>
                <c:pt idx="7">
                  <c:v>3.1E-2</c:v>
                </c:pt>
              </c:numCache>
            </c:numRef>
          </c:val>
        </c:ser>
        <c:ser>
          <c:idx val="8"/>
          <c:order val="8"/>
          <c:tx>
            <c:strRef>
              <c:f>'2.2.2'!$B$23</c:f>
              <c:strCache>
                <c:ptCount val="1"/>
                <c:pt idx="0">
                  <c:v>ETH Zürich</c:v>
                </c:pt>
              </c:strCache>
            </c:strRef>
          </c:tx>
          <c:spPr>
            <a:solidFill>
              <a:srgbClr val="5AB4E6"/>
            </a:solidFill>
            <a:ln>
              <a:noFill/>
              <a:round/>
            </a:ln>
            <a:effectLst/>
            <a:extLst>
              <a:ext uri="{91240B29-F687-4F45-9708-019B960494DF}">
                <a14:hiddenLine xmlns:a14="http://schemas.microsoft.com/office/drawing/2010/main">
                  <a:noFill/>
                  <a:round/>
                </a14:hiddenLine>
              </a:ext>
            </a:extLst>
          </c:spPr>
          <c:invertIfNegative val="0"/>
          <c:cat>
            <c:strRef>
              <c:f>'2.2.2'!$C$14:$J$14</c:f>
              <c:strCache>
                <c:ptCount val="8"/>
                <c:pt idx="0">
                  <c:v>All Sciences</c:v>
                </c:pt>
                <c:pt idx="1">
                  <c:v>Life Sciences</c:v>
                </c:pt>
                <c:pt idx="2">
                  <c:v>Medical Sciences</c:v>
                </c:pt>
                <c:pt idx="3">
                  <c:v>Natural Sciences</c:v>
                </c:pt>
                <c:pt idx="4">
                  <c:v>Earth &amp; Environmental sciences</c:v>
                </c:pt>
                <c:pt idx="5">
                  <c:v>Mathematics, computer science and Engineering</c:v>
                </c:pt>
                <c:pt idx="6">
                  <c:v>Cognitive Sciences</c:v>
                </c:pt>
                <c:pt idx="7">
                  <c:v>Social Sciences</c:v>
                </c:pt>
              </c:strCache>
            </c:strRef>
          </c:cat>
          <c:val>
            <c:numRef>
              <c:f>'2.2.2'!$C$23:$J$23</c:f>
              <c:numCache>
                <c:formatCode>0.0%</c:formatCode>
                <c:ptCount val="8"/>
                <c:pt idx="0">
                  <c:v>7.6999999999999999E-2</c:v>
                </c:pt>
                <c:pt idx="1">
                  <c:v>6.4000000000000001E-2</c:v>
                </c:pt>
                <c:pt idx="2">
                  <c:v>0.12</c:v>
                </c:pt>
                <c:pt idx="3">
                  <c:v>7.1999999999999995E-2</c:v>
                </c:pt>
                <c:pt idx="4">
                  <c:v>5.8000000000000003E-2</c:v>
                </c:pt>
                <c:pt idx="5">
                  <c:v>0.13200000000000001</c:v>
                </c:pt>
                <c:pt idx="6">
                  <c:v>5.6000000000000001E-2</c:v>
                </c:pt>
                <c:pt idx="7">
                  <c:v>4.3999999999999997E-2</c:v>
                </c:pt>
              </c:numCache>
            </c:numRef>
          </c:val>
        </c:ser>
        <c:ser>
          <c:idx val="9"/>
          <c:order val="9"/>
          <c:tx>
            <c:strRef>
              <c:f>'2.2.2'!$B$24</c:f>
              <c:strCache>
                <c:ptCount val="1"/>
                <c:pt idx="0">
                  <c:v>EPFL</c:v>
                </c:pt>
              </c:strCache>
            </c:strRef>
          </c:tx>
          <c:spPr>
            <a:solidFill>
              <a:srgbClr val="BE1478"/>
            </a:solidFill>
            <a:ln>
              <a:noFill/>
              <a:round/>
            </a:ln>
            <a:effectLst/>
            <a:extLst>
              <a:ext uri="{91240B29-F687-4F45-9708-019B960494DF}">
                <a14:hiddenLine xmlns:a14="http://schemas.microsoft.com/office/drawing/2010/main">
                  <a:noFill/>
                  <a:round/>
                </a14:hiddenLine>
              </a:ext>
            </a:extLst>
          </c:spPr>
          <c:invertIfNegative val="0"/>
          <c:cat>
            <c:strRef>
              <c:f>'2.2.2'!$C$14:$J$14</c:f>
              <c:strCache>
                <c:ptCount val="8"/>
                <c:pt idx="0">
                  <c:v>All Sciences</c:v>
                </c:pt>
                <c:pt idx="1">
                  <c:v>Life Sciences</c:v>
                </c:pt>
                <c:pt idx="2">
                  <c:v>Medical Sciences</c:v>
                </c:pt>
                <c:pt idx="3">
                  <c:v>Natural Sciences</c:v>
                </c:pt>
                <c:pt idx="4">
                  <c:v>Earth &amp; Environmental sciences</c:v>
                </c:pt>
                <c:pt idx="5">
                  <c:v>Mathematics, computer science and Engineering</c:v>
                </c:pt>
                <c:pt idx="6">
                  <c:v>Cognitive Sciences</c:v>
                </c:pt>
                <c:pt idx="7">
                  <c:v>Social Sciences</c:v>
                </c:pt>
              </c:strCache>
            </c:strRef>
          </c:cat>
          <c:val>
            <c:numRef>
              <c:f>'2.2.2'!$C$24:$J$24</c:f>
              <c:numCache>
                <c:formatCode>0.0%</c:formatCode>
                <c:ptCount val="8"/>
                <c:pt idx="0">
                  <c:v>0.08</c:v>
                </c:pt>
                <c:pt idx="1">
                  <c:v>6.8000000000000005E-2</c:v>
                </c:pt>
                <c:pt idx="2">
                  <c:v>0.14699999999999999</c:v>
                </c:pt>
                <c:pt idx="3">
                  <c:v>7.0000000000000007E-2</c:v>
                </c:pt>
                <c:pt idx="4">
                  <c:v>8.5999999999999993E-2</c:v>
                </c:pt>
                <c:pt idx="5">
                  <c:v>9.7000000000000003E-2</c:v>
                </c:pt>
                <c:pt idx="6">
                  <c:v>3.5999999999999997E-2</c:v>
                </c:pt>
                <c:pt idx="7">
                  <c:v>0.06</c:v>
                </c:pt>
              </c:numCache>
            </c:numRef>
          </c:val>
        </c:ser>
        <c:ser>
          <c:idx val="10"/>
          <c:order val="10"/>
          <c:tx>
            <c:strRef>
              <c:f>'2.2.2'!$B$25</c:f>
              <c:strCache>
                <c:ptCount val="1"/>
                <c:pt idx="0">
                  <c:v>MIT</c:v>
                </c:pt>
              </c:strCache>
            </c:strRef>
          </c:tx>
          <c:spPr>
            <a:solidFill>
              <a:srgbClr val="646464"/>
            </a:solidFill>
            <a:ln>
              <a:noFill/>
              <a:round/>
            </a:ln>
            <a:effectLst/>
            <a:extLst>
              <a:ext uri="{91240B29-F687-4F45-9708-019B960494DF}">
                <a14:hiddenLine xmlns:a14="http://schemas.microsoft.com/office/drawing/2010/main">
                  <a:noFill/>
                  <a:round/>
                </a14:hiddenLine>
              </a:ext>
            </a:extLst>
          </c:spPr>
          <c:invertIfNegative val="0"/>
          <c:cat>
            <c:strRef>
              <c:f>'2.2.2'!$C$14:$J$14</c:f>
              <c:strCache>
                <c:ptCount val="8"/>
                <c:pt idx="0">
                  <c:v>All Sciences</c:v>
                </c:pt>
                <c:pt idx="1">
                  <c:v>Life Sciences</c:v>
                </c:pt>
                <c:pt idx="2">
                  <c:v>Medical Sciences</c:v>
                </c:pt>
                <c:pt idx="3">
                  <c:v>Natural Sciences</c:v>
                </c:pt>
                <c:pt idx="4">
                  <c:v>Earth &amp; Environmental sciences</c:v>
                </c:pt>
                <c:pt idx="5">
                  <c:v>Mathematics, computer science and Engineering</c:v>
                </c:pt>
                <c:pt idx="6">
                  <c:v>Cognitive Sciences</c:v>
                </c:pt>
                <c:pt idx="7">
                  <c:v>Social Sciences</c:v>
                </c:pt>
              </c:strCache>
            </c:strRef>
          </c:cat>
          <c:val>
            <c:numRef>
              <c:f>'2.2.2'!$C$25:$J$25</c:f>
              <c:numCache>
                <c:formatCode>0.0%</c:formatCode>
                <c:ptCount val="8"/>
                <c:pt idx="0">
                  <c:v>8.5000000000000006E-2</c:v>
                </c:pt>
                <c:pt idx="1">
                  <c:v>7.9000000000000001E-2</c:v>
                </c:pt>
                <c:pt idx="2">
                  <c:v>0.14199999999999999</c:v>
                </c:pt>
                <c:pt idx="3">
                  <c:v>7.3999999999999996E-2</c:v>
                </c:pt>
                <c:pt idx="4">
                  <c:v>8.8999999999999996E-2</c:v>
                </c:pt>
                <c:pt idx="5">
                  <c:v>0.11799999999999999</c:v>
                </c:pt>
                <c:pt idx="6">
                  <c:v>3.6999999999999998E-2</c:v>
                </c:pt>
                <c:pt idx="7">
                  <c:v>6.6000000000000003E-2</c:v>
                </c:pt>
              </c:numCache>
            </c:numRef>
          </c:val>
        </c:ser>
        <c:ser>
          <c:idx val="11"/>
          <c:order val="11"/>
          <c:tx>
            <c:strRef>
              <c:f>'2.2.2'!$B$26</c:f>
              <c:strCache>
                <c:ptCount val="1"/>
                <c:pt idx="0">
                  <c:v>Yale</c:v>
                </c:pt>
              </c:strCache>
            </c:strRef>
          </c:tx>
          <c:spPr>
            <a:solidFill>
              <a:srgbClr val="89BB86"/>
            </a:solidFill>
            <a:ln>
              <a:noFill/>
              <a:round/>
            </a:ln>
            <a:effectLst/>
            <a:extLst>
              <a:ext uri="{91240B29-F687-4F45-9708-019B960494DF}">
                <a14:hiddenLine xmlns:a14="http://schemas.microsoft.com/office/drawing/2010/main">
                  <a:noFill/>
                  <a:round/>
                </a14:hiddenLine>
              </a:ext>
            </a:extLst>
          </c:spPr>
          <c:invertIfNegative val="0"/>
          <c:cat>
            <c:strRef>
              <c:f>'2.2.2'!$C$14:$J$14</c:f>
              <c:strCache>
                <c:ptCount val="8"/>
                <c:pt idx="0">
                  <c:v>All Sciences</c:v>
                </c:pt>
                <c:pt idx="1">
                  <c:v>Life Sciences</c:v>
                </c:pt>
                <c:pt idx="2">
                  <c:v>Medical Sciences</c:v>
                </c:pt>
                <c:pt idx="3">
                  <c:v>Natural Sciences</c:v>
                </c:pt>
                <c:pt idx="4">
                  <c:v>Earth &amp; Environmental sciences</c:v>
                </c:pt>
                <c:pt idx="5">
                  <c:v>Mathematics, computer science and Engineering</c:v>
                </c:pt>
                <c:pt idx="6">
                  <c:v>Cognitive Sciences</c:v>
                </c:pt>
                <c:pt idx="7">
                  <c:v>Social Sciences</c:v>
                </c:pt>
              </c:strCache>
            </c:strRef>
          </c:cat>
          <c:val>
            <c:numRef>
              <c:f>'2.2.2'!$C$26:$J$26</c:f>
              <c:numCache>
                <c:formatCode>0.0%</c:formatCode>
                <c:ptCount val="8"/>
                <c:pt idx="0">
                  <c:v>5.1999999999999998E-2</c:v>
                </c:pt>
                <c:pt idx="1">
                  <c:v>5.0999999999999997E-2</c:v>
                </c:pt>
                <c:pt idx="2">
                  <c:v>6.5000000000000002E-2</c:v>
                </c:pt>
                <c:pt idx="3">
                  <c:v>4.1000000000000002E-2</c:v>
                </c:pt>
                <c:pt idx="4">
                  <c:v>4.4999999999999998E-2</c:v>
                </c:pt>
                <c:pt idx="5">
                  <c:v>9.5000000000000001E-2</c:v>
                </c:pt>
                <c:pt idx="6">
                  <c:v>4.9000000000000002E-2</c:v>
                </c:pt>
                <c:pt idx="7">
                  <c:v>2.5000000000000001E-2</c:v>
                </c:pt>
              </c:numCache>
            </c:numRef>
          </c:val>
        </c:ser>
        <c:ser>
          <c:idx val="12"/>
          <c:order val="12"/>
          <c:tx>
            <c:strRef>
              <c:f>'2.2.2'!$B$27</c:f>
              <c:strCache>
                <c:ptCount val="1"/>
                <c:pt idx="0">
                  <c:v>Harvard</c:v>
                </c:pt>
              </c:strCache>
            </c:strRef>
          </c:tx>
          <c:spPr>
            <a:solidFill>
              <a:srgbClr val="888888"/>
            </a:solidFill>
            <a:ln>
              <a:noFill/>
              <a:round/>
            </a:ln>
            <a:effectLst/>
            <a:extLst>
              <a:ext uri="{91240B29-F687-4F45-9708-019B960494DF}">
                <a14:hiddenLine xmlns:a14="http://schemas.microsoft.com/office/drawing/2010/main">
                  <a:noFill/>
                  <a:round/>
                </a14:hiddenLine>
              </a:ext>
            </a:extLst>
          </c:spPr>
          <c:invertIfNegative val="0"/>
          <c:cat>
            <c:strRef>
              <c:f>'2.2.2'!$C$14:$J$14</c:f>
              <c:strCache>
                <c:ptCount val="8"/>
                <c:pt idx="0">
                  <c:v>All Sciences</c:v>
                </c:pt>
                <c:pt idx="1">
                  <c:v>Life Sciences</c:v>
                </c:pt>
                <c:pt idx="2">
                  <c:v>Medical Sciences</c:v>
                </c:pt>
                <c:pt idx="3">
                  <c:v>Natural Sciences</c:v>
                </c:pt>
                <c:pt idx="4">
                  <c:v>Earth &amp; Environmental sciences</c:v>
                </c:pt>
                <c:pt idx="5">
                  <c:v>Mathematics, computer science and Engineering</c:v>
                </c:pt>
                <c:pt idx="6">
                  <c:v>Cognitive Sciences</c:v>
                </c:pt>
                <c:pt idx="7">
                  <c:v>Social Sciences</c:v>
                </c:pt>
              </c:strCache>
            </c:strRef>
          </c:cat>
          <c:val>
            <c:numRef>
              <c:f>'2.2.2'!$C$27:$J$27</c:f>
              <c:numCache>
                <c:formatCode>0.0%</c:formatCode>
                <c:ptCount val="8"/>
                <c:pt idx="0">
                  <c:v>6.7000000000000004E-2</c:v>
                </c:pt>
                <c:pt idx="1">
                  <c:v>6.9000000000000006E-2</c:v>
                </c:pt>
                <c:pt idx="2">
                  <c:v>8.6999999999999994E-2</c:v>
                </c:pt>
                <c:pt idx="3">
                  <c:v>4.4999999999999998E-2</c:v>
                </c:pt>
                <c:pt idx="4">
                  <c:v>8.1000000000000003E-2</c:v>
                </c:pt>
                <c:pt idx="5">
                  <c:v>9.1999999999999998E-2</c:v>
                </c:pt>
                <c:pt idx="6">
                  <c:v>4.5999999999999999E-2</c:v>
                </c:pt>
                <c:pt idx="7">
                  <c:v>2.5000000000000001E-2</c:v>
                </c:pt>
              </c:numCache>
            </c:numRef>
          </c:val>
        </c:ser>
        <c:ser>
          <c:idx val="13"/>
          <c:order val="13"/>
          <c:tx>
            <c:strRef>
              <c:f>'2.2.2'!$B$28</c:f>
              <c:strCache>
                <c:ptCount val="1"/>
                <c:pt idx="0">
                  <c:v>UC Berkeley</c:v>
                </c:pt>
              </c:strCache>
            </c:strRef>
          </c:tx>
          <c:spPr>
            <a:solidFill>
              <a:srgbClr val="A5027D"/>
            </a:solidFill>
            <a:ln>
              <a:noFill/>
              <a:round/>
            </a:ln>
            <a:effectLst/>
            <a:extLst>
              <a:ext uri="{91240B29-F687-4F45-9708-019B960494DF}">
                <a14:hiddenLine xmlns:a14="http://schemas.microsoft.com/office/drawing/2010/main">
                  <a:noFill/>
                  <a:round/>
                </a14:hiddenLine>
              </a:ext>
            </a:extLst>
          </c:spPr>
          <c:invertIfNegative val="0"/>
          <c:cat>
            <c:strRef>
              <c:f>'2.2.2'!$C$14:$J$14</c:f>
              <c:strCache>
                <c:ptCount val="8"/>
                <c:pt idx="0">
                  <c:v>All Sciences</c:v>
                </c:pt>
                <c:pt idx="1">
                  <c:v>Life Sciences</c:v>
                </c:pt>
                <c:pt idx="2">
                  <c:v>Medical Sciences</c:v>
                </c:pt>
                <c:pt idx="3">
                  <c:v>Natural Sciences</c:v>
                </c:pt>
                <c:pt idx="4">
                  <c:v>Earth &amp; Environmental sciences</c:v>
                </c:pt>
                <c:pt idx="5">
                  <c:v>Mathematics, computer science and Engineering</c:v>
                </c:pt>
                <c:pt idx="6">
                  <c:v>Cognitive Sciences</c:v>
                </c:pt>
                <c:pt idx="7">
                  <c:v>Social Sciences</c:v>
                </c:pt>
              </c:strCache>
            </c:strRef>
          </c:cat>
          <c:val>
            <c:numRef>
              <c:f>'2.2.2'!$C$28:$J$28</c:f>
              <c:numCache>
                <c:formatCode>0.0%</c:formatCode>
                <c:ptCount val="8"/>
                <c:pt idx="0">
                  <c:v>6.2E-2</c:v>
                </c:pt>
                <c:pt idx="1">
                  <c:v>0.05</c:v>
                </c:pt>
                <c:pt idx="2">
                  <c:v>8.7999999999999995E-2</c:v>
                </c:pt>
                <c:pt idx="3">
                  <c:v>5.7000000000000002E-2</c:v>
                </c:pt>
                <c:pt idx="4">
                  <c:v>9.7000000000000003E-2</c:v>
                </c:pt>
                <c:pt idx="5">
                  <c:v>0.11899999999999999</c:v>
                </c:pt>
                <c:pt idx="6">
                  <c:v>1.9E-2</c:v>
                </c:pt>
                <c:pt idx="7">
                  <c:v>3.3000000000000002E-2</c:v>
                </c:pt>
              </c:numCache>
            </c:numRef>
          </c:val>
        </c:ser>
        <c:ser>
          <c:idx val="14"/>
          <c:order val="14"/>
          <c:tx>
            <c:strRef>
              <c:f>'2.2.2'!$B$29</c:f>
              <c:strCache>
                <c:ptCount val="1"/>
                <c:pt idx="0">
                  <c:v>Stanford</c:v>
                </c:pt>
              </c:strCache>
            </c:strRef>
          </c:tx>
          <c:spPr>
            <a:solidFill>
              <a:srgbClr val="17124D"/>
            </a:solidFill>
            <a:ln>
              <a:noFill/>
              <a:round/>
            </a:ln>
            <a:effectLst/>
            <a:extLst>
              <a:ext uri="{91240B29-F687-4F45-9708-019B960494DF}">
                <a14:hiddenLine xmlns:a14="http://schemas.microsoft.com/office/drawing/2010/main">
                  <a:noFill/>
                  <a:round/>
                </a14:hiddenLine>
              </a:ext>
            </a:extLst>
          </c:spPr>
          <c:invertIfNegative val="0"/>
          <c:cat>
            <c:strRef>
              <c:f>'2.2.2'!$C$14:$J$14</c:f>
              <c:strCache>
                <c:ptCount val="8"/>
                <c:pt idx="0">
                  <c:v>All Sciences</c:v>
                </c:pt>
                <c:pt idx="1">
                  <c:v>Life Sciences</c:v>
                </c:pt>
                <c:pt idx="2">
                  <c:v>Medical Sciences</c:v>
                </c:pt>
                <c:pt idx="3">
                  <c:v>Natural Sciences</c:v>
                </c:pt>
                <c:pt idx="4">
                  <c:v>Earth &amp; Environmental sciences</c:v>
                </c:pt>
                <c:pt idx="5">
                  <c:v>Mathematics, computer science and Engineering</c:v>
                </c:pt>
                <c:pt idx="6">
                  <c:v>Cognitive Sciences</c:v>
                </c:pt>
                <c:pt idx="7">
                  <c:v>Social Sciences</c:v>
                </c:pt>
              </c:strCache>
            </c:strRef>
          </c:cat>
          <c:val>
            <c:numRef>
              <c:f>'2.2.2'!$C$29:$J$29</c:f>
              <c:numCache>
                <c:formatCode>0.0%</c:formatCode>
                <c:ptCount val="8"/>
                <c:pt idx="0">
                  <c:v>9.4E-2</c:v>
                </c:pt>
                <c:pt idx="1">
                  <c:v>8.8999999999999996E-2</c:v>
                </c:pt>
                <c:pt idx="2">
                  <c:v>9.6000000000000002E-2</c:v>
                </c:pt>
                <c:pt idx="3">
                  <c:v>0.13</c:v>
                </c:pt>
                <c:pt idx="4">
                  <c:v>0.11600000000000001</c:v>
                </c:pt>
                <c:pt idx="5">
                  <c:v>0.123</c:v>
                </c:pt>
                <c:pt idx="6">
                  <c:v>4.7E-2</c:v>
                </c:pt>
                <c:pt idx="7">
                  <c:v>3.5999999999999997E-2</c:v>
                </c:pt>
              </c:numCache>
            </c:numRef>
          </c:val>
        </c:ser>
        <c:ser>
          <c:idx val="15"/>
          <c:order val="15"/>
          <c:tx>
            <c:strRef>
              <c:f>'2.2.2'!$B$30</c:f>
              <c:strCache>
                <c:ptCount val="1"/>
                <c:pt idx="0">
                  <c:v>Princeton</c:v>
                </c:pt>
              </c:strCache>
            </c:strRef>
          </c:tx>
          <c:spPr>
            <a:solidFill>
              <a:srgbClr val="E6821E"/>
            </a:solidFill>
            <a:ln>
              <a:noFill/>
              <a:round/>
            </a:ln>
            <a:effectLst/>
            <a:extLst>
              <a:ext uri="{91240B29-F687-4F45-9708-019B960494DF}">
                <a14:hiddenLine xmlns:a14="http://schemas.microsoft.com/office/drawing/2010/main">
                  <a:noFill/>
                  <a:round/>
                </a14:hiddenLine>
              </a:ext>
            </a:extLst>
          </c:spPr>
          <c:invertIfNegative val="0"/>
          <c:cat>
            <c:strRef>
              <c:f>'2.2.2'!$C$14:$J$14</c:f>
              <c:strCache>
                <c:ptCount val="8"/>
                <c:pt idx="0">
                  <c:v>All Sciences</c:v>
                </c:pt>
                <c:pt idx="1">
                  <c:v>Life Sciences</c:v>
                </c:pt>
                <c:pt idx="2">
                  <c:v>Medical Sciences</c:v>
                </c:pt>
                <c:pt idx="3">
                  <c:v>Natural Sciences</c:v>
                </c:pt>
                <c:pt idx="4">
                  <c:v>Earth &amp; Environmental sciences</c:v>
                </c:pt>
                <c:pt idx="5">
                  <c:v>Mathematics, computer science and Engineering</c:v>
                </c:pt>
                <c:pt idx="6">
                  <c:v>Cognitive Sciences</c:v>
                </c:pt>
                <c:pt idx="7">
                  <c:v>Social Sciences</c:v>
                </c:pt>
              </c:strCache>
            </c:strRef>
          </c:cat>
          <c:val>
            <c:numRef>
              <c:f>'2.2.2'!$C$30:$J$30</c:f>
              <c:numCache>
                <c:formatCode>0.0%</c:formatCode>
                <c:ptCount val="8"/>
                <c:pt idx="0">
                  <c:v>7.9000000000000001E-2</c:v>
                </c:pt>
                <c:pt idx="1">
                  <c:v>3.6999999999999998E-2</c:v>
                </c:pt>
                <c:pt idx="2">
                  <c:v>7.0000000000000007E-2</c:v>
                </c:pt>
                <c:pt idx="3">
                  <c:v>9.9000000000000005E-2</c:v>
                </c:pt>
                <c:pt idx="4">
                  <c:v>0.109</c:v>
                </c:pt>
                <c:pt idx="5">
                  <c:v>0.11</c:v>
                </c:pt>
                <c:pt idx="6">
                  <c:v>0.03</c:v>
                </c:pt>
                <c:pt idx="7">
                  <c:v>1.7000000000000001E-2</c:v>
                </c:pt>
              </c:numCache>
            </c:numRef>
          </c:val>
        </c:ser>
        <c:dLbls>
          <c:showLegendKey val="0"/>
          <c:showVal val="0"/>
          <c:showCatName val="0"/>
          <c:showSerName val="0"/>
          <c:showPercent val="0"/>
          <c:showBubbleSize val="0"/>
        </c:dLbls>
        <c:gapWidth val="100"/>
        <c:overlap val="-10"/>
        <c:axId val="210316288"/>
        <c:axId val="210330368"/>
      </c:barChart>
      <c:barChart>
        <c:barDir val="col"/>
        <c:grouping val="clustered"/>
        <c:varyColors val="0"/>
        <c:ser>
          <c:idx val="16"/>
          <c:order val="16"/>
          <c:tx>
            <c:v>SeriesForSecondaryAxis</c:v>
          </c:tx>
          <c:spPr>
            <a:noFill/>
            <a:ln w="25400">
              <a:noFill/>
            </a:ln>
          </c:spPr>
          <c:invertIfNegative val="0"/>
        </c:ser>
        <c:dLbls>
          <c:showLegendKey val="0"/>
          <c:showVal val="0"/>
          <c:showCatName val="0"/>
          <c:showSerName val="0"/>
          <c:showPercent val="0"/>
          <c:showBubbleSize val="0"/>
        </c:dLbls>
        <c:gapWidth val="100"/>
        <c:overlap val="-10"/>
        <c:axId val="210333696"/>
        <c:axId val="210331904"/>
      </c:barChart>
      <c:catAx>
        <c:axId val="210316288"/>
        <c:scaling>
          <c:orientation val="minMax"/>
        </c:scaling>
        <c:delete val="0"/>
        <c:axPos val="b"/>
        <c:numFmt formatCode="@" sourceLinked="0"/>
        <c:majorTickMark val="out"/>
        <c:minorTickMark val="none"/>
        <c:tickLblPos val="nextTo"/>
        <c:spPr>
          <a:noFill/>
          <a:ln w="12700"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2700000" vert="horz"/>
          <a:lstStyle/>
          <a:p>
            <a:pPr>
              <a:defRPr sz="650" b="0" i="0" strike="noStrike" baseline="0">
                <a:solidFill>
                  <a:srgbClr val="000000"/>
                </a:solidFill>
                <a:latin typeface="Calibri"/>
                <a:ea typeface="Calibri"/>
                <a:cs typeface="Calibri"/>
              </a:defRPr>
            </a:pPr>
            <a:endParaRPr lang="da-DK"/>
          </a:p>
        </c:txPr>
        <c:crossAx val="210330368"/>
        <c:crosses val="autoZero"/>
        <c:auto val="1"/>
        <c:lblAlgn val="ctr"/>
        <c:lblOffset val="100"/>
        <c:noMultiLvlLbl val="0"/>
      </c:catAx>
      <c:valAx>
        <c:axId val="210330368"/>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General" sourceLinked="0"/>
        <c:majorTickMark val="out"/>
        <c:minorTickMark val="none"/>
        <c:tickLblPos val="nextTo"/>
        <c:spPr>
          <a:noFill/>
          <a:ln w="12700"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210316288"/>
        <c:crosses val="autoZero"/>
        <c:crossBetween val="between"/>
      </c:valAx>
      <c:valAx>
        <c:axId val="210331904"/>
        <c:scaling>
          <c:orientation val="minMax"/>
          <c:max val="0.19999999999999998"/>
          <c:min val="0"/>
        </c:scaling>
        <c:delete val="0"/>
        <c:axPos val="r"/>
        <c:numFmt formatCode="General" sourceLinked="0"/>
        <c:majorTickMark val="out"/>
        <c:minorTickMark val="none"/>
        <c:tickLblPos val="nextTo"/>
        <c:spPr>
          <a:ln w="12700" cap="flat" cmpd="sng" algn="ctr">
            <a:solidFill>
              <a:srgbClr val="000000"/>
            </a:solidFill>
            <a:prstDash val="solid"/>
            <a:round/>
            <a:headEnd type="none" w="med" len="med"/>
            <a:tailEnd type="none" w="med" len="med"/>
          </a:ln>
        </c:spPr>
        <c:txPr>
          <a:bodyPr rot="0" vert="horz"/>
          <a:lstStyle/>
          <a:p>
            <a:pPr>
              <a:defRPr/>
            </a:pPr>
            <a:endParaRPr lang="da-DK"/>
          </a:p>
        </c:txPr>
        <c:crossAx val="210333696"/>
        <c:crosses val="max"/>
        <c:crossBetween val="between"/>
        <c:majorUnit val="0.02"/>
        <c:minorUnit val="4.0000000000000001E-3"/>
      </c:valAx>
      <c:catAx>
        <c:axId val="210333696"/>
        <c:scaling>
          <c:orientation val="minMax"/>
        </c:scaling>
        <c:delete val="1"/>
        <c:axPos val="b"/>
        <c:majorTickMark val="out"/>
        <c:minorTickMark val="none"/>
        <c:tickLblPos val="nextTo"/>
        <c:crossAx val="210331904"/>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egendEntry>
        <c:idx val="16"/>
        <c:delete val="1"/>
      </c:legendEntry>
      <c:layout>
        <c:manualLayout>
          <c:xMode val="edge"/>
          <c:yMode val="edge"/>
          <c:x val="4.6384878529599355E-3"/>
          <c:y val="0.92525513870921383"/>
          <c:w val="0.50625698227102389"/>
          <c:h val="7.1870058933448319E-2"/>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850804263992139E-2"/>
          <c:y val="8.2485875706214684E-2"/>
          <c:w val="0.90728163169547937"/>
          <c:h val="0.73254387856016046"/>
        </c:manualLayout>
      </c:layout>
      <c:lineChart>
        <c:grouping val="standard"/>
        <c:varyColors val="0"/>
        <c:ser>
          <c:idx val="0"/>
          <c:order val="0"/>
          <c:tx>
            <c:strRef>
              <c:f>'3.0.4'!$A$7</c:f>
              <c:strCache>
                <c:ptCount val="1"/>
                <c:pt idx="0">
                  <c:v>i alt</c:v>
                </c:pt>
              </c:strCache>
            </c:strRef>
          </c:tx>
          <c:spPr>
            <a:ln w="12700" cap="rnd" cmpd="sng" algn="ctr">
              <a:solidFill>
                <a:srgbClr val="888888"/>
              </a:solidFill>
              <a:prstDash val="solid"/>
              <a:round/>
              <a:headEnd type="none" w="med" len="med"/>
              <a:tailEnd type="none" w="med" len="med"/>
            </a:ln>
          </c:spPr>
          <c:marker>
            <c:symbol val="none"/>
          </c:marker>
          <c:cat>
            <c:numRef>
              <c:f>'3.0.4'!$B$6:$L$6</c:f>
              <c:numCache>
                <c:formatCode>General</c:formatCode>
                <c:ptCount val="11"/>
                <c:pt idx="0">
                  <c:v>2001</c:v>
                </c:pt>
                <c:pt idx="1">
                  <c:v>2002</c:v>
                </c:pt>
                <c:pt idx="2">
                  <c:v>2003</c:v>
                </c:pt>
                <c:pt idx="3">
                  <c:v>2004</c:v>
                </c:pt>
                <c:pt idx="4">
                  <c:v>2005</c:v>
                </c:pt>
                <c:pt idx="5">
                  <c:v>2006</c:v>
                </c:pt>
                <c:pt idx="6">
                  <c:v>2007</c:v>
                </c:pt>
                <c:pt idx="7">
                  <c:v>2008</c:v>
                </c:pt>
                <c:pt idx="8">
                  <c:v>2009</c:v>
                </c:pt>
                <c:pt idx="9">
                  <c:v>2010</c:v>
                </c:pt>
                <c:pt idx="10">
                  <c:v>2011</c:v>
                </c:pt>
              </c:numCache>
            </c:numRef>
          </c:cat>
          <c:val>
            <c:numRef>
              <c:f>'3.0.4'!$B$7:$L$7</c:f>
              <c:numCache>
                <c:formatCode>General</c:formatCode>
                <c:ptCount val="11"/>
                <c:pt idx="0">
                  <c:v>268</c:v>
                </c:pt>
                <c:pt idx="1">
                  <c:v>243</c:v>
                </c:pt>
                <c:pt idx="2">
                  <c:v>300</c:v>
                </c:pt>
                <c:pt idx="3">
                  <c:v>321</c:v>
                </c:pt>
                <c:pt idx="4">
                  <c:v>408</c:v>
                </c:pt>
                <c:pt idx="5">
                  <c:v>438</c:v>
                </c:pt>
                <c:pt idx="6">
                  <c:v>388</c:v>
                </c:pt>
                <c:pt idx="7">
                  <c:v>437</c:v>
                </c:pt>
                <c:pt idx="8">
                  <c:v>317</c:v>
                </c:pt>
                <c:pt idx="9">
                  <c:v>367</c:v>
                </c:pt>
                <c:pt idx="10">
                  <c:v>383</c:v>
                </c:pt>
              </c:numCache>
            </c:numRef>
          </c:val>
          <c:smooth val="0"/>
        </c:ser>
        <c:ser>
          <c:idx val="1"/>
          <c:order val="1"/>
          <c:tx>
            <c:strRef>
              <c:f>'3.0.4'!$A$8</c:f>
              <c:strCache>
                <c:ptCount val="1"/>
                <c:pt idx="0">
                  <c:v>Iværksætteri blandt nyuddannede LVU-kandidater</c:v>
                </c:pt>
              </c:strCache>
            </c:strRef>
          </c:tx>
          <c:spPr>
            <a:ln w="12700" cap="rnd" cmpd="sng" algn="ctr">
              <a:solidFill>
                <a:srgbClr val="A5027D"/>
              </a:solidFill>
              <a:prstDash val="solid"/>
              <a:round/>
              <a:headEnd type="none" w="med" len="med"/>
              <a:tailEnd type="none" w="med" len="med"/>
            </a:ln>
          </c:spPr>
          <c:marker>
            <c:symbol val="none"/>
          </c:marker>
          <c:cat>
            <c:numRef>
              <c:f>'3.0.4'!$B$6:$L$6</c:f>
              <c:numCache>
                <c:formatCode>General</c:formatCode>
                <c:ptCount val="11"/>
                <c:pt idx="0">
                  <c:v>2001</c:v>
                </c:pt>
                <c:pt idx="1">
                  <c:v>2002</c:v>
                </c:pt>
                <c:pt idx="2">
                  <c:v>2003</c:v>
                </c:pt>
                <c:pt idx="3">
                  <c:v>2004</c:v>
                </c:pt>
                <c:pt idx="4">
                  <c:v>2005</c:v>
                </c:pt>
                <c:pt idx="5">
                  <c:v>2006</c:v>
                </c:pt>
                <c:pt idx="6">
                  <c:v>2007</c:v>
                </c:pt>
                <c:pt idx="7">
                  <c:v>2008</c:v>
                </c:pt>
                <c:pt idx="8">
                  <c:v>2009</c:v>
                </c:pt>
                <c:pt idx="9">
                  <c:v>2010</c:v>
                </c:pt>
                <c:pt idx="10">
                  <c:v>2011</c:v>
                </c:pt>
              </c:numCache>
            </c:numRef>
          </c:cat>
          <c:val>
            <c:numRef>
              <c:f>'3.0.4'!$B$8:$L$8</c:f>
              <c:numCache>
                <c:formatCode>General</c:formatCode>
                <c:ptCount val="11"/>
                <c:pt idx="0">
                  <c:v>54</c:v>
                </c:pt>
                <c:pt idx="1">
                  <c:v>66</c:v>
                </c:pt>
                <c:pt idx="2">
                  <c:v>90</c:v>
                </c:pt>
                <c:pt idx="3">
                  <c:v>101</c:v>
                </c:pt>
                <c:pt idx="4">
                  <c:v>152</c:v>
                </c:pt>
                <c:pt idx="5">
                  <c:v>153</c:v>
                </c:pt>
                <c:pt idx="6">
                  <c:v>116</c:v>
                </c:pt>
                <c:pt idx="7">
                  <c:v>135</c:v>
                </c:pt>
                <c:pt idx="8">
                  <c:v>126</c:v>
                </c:pt>
                <c:pt idx="9">
                  <c:v>148</c:v>
                </c:pt>
                <c:pt idx="10">
                  <c:v>140</c:v>
                </c:pt>
              </c:numCache>
            </c:numRef>
          </c:val>
          <c:smooth val="0"/>
        </c:ser>
        <c:ser>
          <c:idx val="2"/>
          <c:order val="2"/>
          <c:tx>
            <c:strRef>
              <c:f>'3.0.4'!$A$9</c:f>
              <c:strCache>
                <c:ptCount val="1"/>
                <c:pt idx="0">
                  <c:v>Iværksætteri nyuddannede kandidater med MVU</c:v>
                </c:pt>
              </c:strCache>
            </c:strRef>
          </c:tx>
          <c:spPr>
            <a:ln w="12700" cap="rnd" cmpd="sng" algn="ctr">
              <a:solidFill>
                <a:srgbClr val="17124D"/>
              </a:solidFill>
              <a:prstDash val="solid"/>
              <a:round/>
              <a:headEnd type="none" w="med" len="med"/>
              <a:tailEnd type="none" w="med" len="med"/>
            </a:ln>
          </c:spPr>
          <c:marker>
            <c:symbol val="none"/>
          </c:marker>
          <c:cat>
            <c:numRef>
              <c:f>'3.0.4'!$B$6:$L$6</c:f>
              <c:numCache>
                <c:formatCode>General</c:formatCode>
                <c:ptCount val="11"/>
                <c:pt idx="0">
                  <c:v>2001</c:v>
                </c:pt>
                <c:pt idx="1">
                  <c:v>2002</c:v>
                </c:pt>
                <c:pt idx="2">
                  <c:v>2003</c:v>
                </c:pt>
                <c:pt idx="3">
                  <c:v>2004</c:v>
                </c:pt>
                <c:pt idx="4">
                  <c:v>2005</c:v>
                </c:pt>
                <c:pt idx="5">
                  <c:v>2006</c:v>
                </c:pt>
                <c:pt idx="6">
                  <c:v>2007</c:v>
                </c:pt>
                <c:pt idx="7">
                  <c:v>2008</c:v>
                </c:pt>
                <c:pt idx="8">
                  <c:v>2009</c:v>
                </c:pt>
                <c:pt idx="9">
                  <c:v>2010</c:v>
                </c:pt>
                <c:pt idx="10">
                  <c:v>2011</c:v>
                </c:pt>
              </c:numCache>
            </c:numRef>
          </c:cat>
          <c:val>
            <c:numRef>
              <c:f>'3.0.4'!$B$9:$L$9</c:f>
              <c:numCache>
                <c:formatCode>General</c:formatCode>
                <c:ptCount val="11"/>
                <c:pt idx="0">
                  <c:v>28</c:v>
                </c:pt>
                <c:pt idx="1">
                  <c:v>20</c:v>
                </c:pt>
                <c:pt idx="2">
                  <c:v>43</c:v>
                </c:pt>
                <c:pt idx="3">
                  <c:v>49</c:v>
                </c:pt>
                <c:pt idx="4">
                  <c:v>40</c:v>
                </c:pt>
                <c:pt idx="5">
                  <c:v>35</c:v>
                </c:pt>
                <c:pt idx="6">
                  <c:v>44</c:v>
                </c:pt>
                <c:pt idx="7">
                  <c:v>53</c:v>
                </c:pt>
                <c:pt idx="8">
                  <c:v>44</c:v>
                </c:pt>
                <c:pt idx="9">
                  <c:v>46</c:v>
                </c:pt>
                <c:pt idx="10">
                  <c:v>54</c:v>
                </c:pt>
              </c:numCache>
            </c:numRef>
          </c:val>
          <c:smooth val="0"/>
        </c:ser>
        <c:ser>
          <c:idx val="3"/>
          <c:order val="3"/>
          <c:tx>
            <c:strRef>
              <c:f>'3.0.4'!$A$10</c:f>
              <c:strCache>
                <c:ptCount val="1"/>
                <c:pt idx="0">
                  <c:v>studerende</c:v>
                </c:pt>
              </c:strCache>
            </c:strRef>
          </c:tx>
          <c:spPr>
            <a:ln w="12700" cap="rnd" cmpd="sng" algn="ctr">
              <a:solidFill>
                <a:srgbClr val="E6821E"/>
              </a:solidFill>
              <a:prstDash val="solid"/>
              <a:round/>
              <a:headEnd type="none" w="med" len="med"/>
              <a:tailEnd type="none" w="med" len="med"/>
            </a:ln>
          </c:spPr>
          <c:marker>
            <c:symbol val="none"/>
          </c:marker>
          <c:cat>
            <c:numRef>
              <c:f>'3.0.4'!$B$6:$L$6</c:f>
              <c:numCache>
                <c:formatCode>General</c:formatCode>
                <c:ptCount val="11"/>
                <c:pt idx="0">
                  <c:v>2001</c:v>
                </c:pt>
                <c:pt idx="1">
                  <c:v>2002</c:v>
                </c:pt>
                <c:pt idx="2">
                  <c:v>2003</c:v>
                </c:pt>
                <c:pt idx="3">
                  <c:v>2004</c:v>
                </c:pt>
                <c:pt idx="4">
                  <c:v>2005</c:v>
                </c:pt>
                <c:pt idx="5">
                  <c:v>2006</c:v>
                </c:pt>
                <c:pt idx="6">
                  <c:v>2007</c:v>
                </c:pt>
                <c:pt idx="7">
                  <c:v>2008</c:v>
                </c:pt>
                <c:pt idx="8">
                  <c:v>2009</c:v>
                </c:pt>
                <c:pt idx="9">
                  <c:v>2010</c:v>
                </c:pt>
                <c:pt idx="10">
                  <c:v>2011</c:v>
                </c:pt>
              </c:numCache>
            </c:numRef>
          </c:cat>
          <c:val>
            <c:numRef>
              <c:f>'3.0.4'!$B$10:$L$10</c:f>
              <c:numCache>
                <c:formatCode>General</c:formatCode>
                <c:ptCount val="11"/>
                <c:pt idx="0">
                  <c:v>186</c:v>
                </c:pt>
                <c:pt idx="1">
                  <c:v>157</c:v>
                </c:pt>
                <c:pt idx="2">
                  <c:v>167</c:v>
                </c:pt>
                <c:pt idx="3">
                  <c:v>171</c:v>
                </c:pt>
                <c:pt idx="4">
                  <c:v>216</c:v>
                </c:pt>
                <c:pt idx="5">
                  <c:v>250</c:v>
                </c:pt>
                <c:pt idx="6">
                  <c:v>228</c:v>
                </c:pt>
                <c:pt idx="7">
                  <c:v>249</c:v>
                </c:pt>
                <c:pt idx="8">
                  <c:v>147</c:v>
                </c:pt>
                <c:pt idx="9">
                  <c:v>173</c:v>
                </c:pt>
                <c:pt idx="10">
                  <c:v>189</c:v>
                </c:pt>
              </c:numCache>
            </c:numRef>
          </c:val>
          <c:smooth val="0"/>
        </c:ser>
        <c:dLbls>
          <c:showLegendKey val="0"/>
          <c:showVal val="0"/>
          <c:showCatName val="0"/>
          <c:showSerName val="0"/>
          <c:showPercent val="0"/>
          <c:showBubbleSize val="0"/>
        </c:dLbls>
        <c:marker val="1"/>
        <c:smooth val="0"/>
        <c:axId val="208639488"/>
        <c:axId val="208641024"/>
      </c:lineChart>
      <c:lineChart>
        <c:grouping val="standard"/>
        <c:varyColors val="0"/>
        <c:ser>
          <c:idx val="4"/>
          <c:order val="4"/>
          <c:tx>
            <c:v>SeriesForSecondaryAxis</c:v>
          </c:tx>
          <c:spPr>
            <a:ln w="28575">
              <a:noFill/>
            </a:ln>
          </c:spPr>
          <c:marker>
            <c:symbol val="none"/>
          </c:marker>
          <c:smooth val="0"/>
        </c:ser>
        <c:dLbls>
          <c:showLegendKey val="0"/>
          <c:showVal val="0"/>
          <c:showCatName val="0"/>
          <c:showSerName val="0"/>
          <c:showPercent val="0"/>
          <c:showBubbleSize val="0"/>
        </c:dLbls>
        <c:marker val="1"/>
        <c:smooth val="0"/>
        <c:axId val="208648448"/>
        <c:axId val="208646912"/>
      </c:lineChart>
      <c:catAx>
        <c:axId val="208639488"/>
        <c:scaling>
          <c:orientation val="minMax"/>
        </c:scaling>
        <c:delete val="0"/>
        <c:axPos val="b"/>
        <c:numFmt formatCode="@" sourceLinked="0"/>
        <c:majorTickMark val="out"/>
        <c:minorTickMark val="none"/>
        <c:tickLblPos val="nextTo"/>
        <c:spPr>
          <a:noFill/>
          <a:ln w="12700"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208641024"/>
        <c:crosses val="autoZero"/>
        <c:auto val="1"/>
        <c:lblAlgn val="ctr"/>
        <c:lblOffset val="100"/>
        <c:noMultiLvlLbl val="0"/>
      </c:catAx>
      <c:valAx>
        <c:axId val="208641024"/>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General" sourceLinked="0"/>
        <c:majorTickMark val="out"/>
        <c:minorTickMark val="none"/>
        <c:tickLblPos val="nextTo"/>
        <c:spPr>
          <a:noFill/>
          <a:ln w="12700"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208639488"/>
        <c:crosses val="autoZero"/>
        <c:crossBetween val="between"/>
      </c:valAx>
      <c:valAx>
        <c:axId val="208646912"/>
        <c:scaling>
          <c:orientation val="minMax"/>
          <c:max val="500"/>
          <c:min val="0"/>
        </c:scaling>
        <c:delete val="1"/>
        <c:axPos val="r"/>
        <c:numFmt formatCode="General" sourceLinked="0"/>
        <c:majorTickMark val="out"/>
        <c:minorTickMark val="none"/>
        <c:tickLblPos val="nextTo"/>
        <c:crossAx val="208648448"/>
        <c:crosses val="max"/>
        <c:crossBetween val="between"/>
        <c:majorUnit val="50"/>
        <c:minorUnit val="10"/>
      </c:valAx>
      <c:catAx>
        <c:axId val="208648448"/>
        <c:scaling>
          <c:orientation val="minMax"/>
        </c:scaling>
        <c:delete val="1"/>
        <c:axPos val="b"/>
        <c:majorTickMark val="out"/>
        <c:minorTickMark val="none"/>
        <c:tickLblPos val="nextTo"/>
        <c:crossAx val="208646912"/>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egendEntry>
        <c:idx val="4"/>
        <c:delete val="1"/>
      </c:legendEntry>
      <c:layout>
        <c:manualLayout>
          <c:xMode val="edge"/>
          <c:yMode val="edge"/>
          <c:x val="9.3109869646182501E-3"/>
          <c:y val="0.88700564971751417"/>
          <c:w val="0.75312321295033646"/>
          <c:h val="0.10864841373315949"/>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85761530184979"/>
          <c:y val="6.3211080312757559E-2"/>
          <c:w val="0.82482260056922174"/>
          <c:h val="0.75066843127997485"/>
        </c:manualLayout>
      </c:layout>
      <c:barChart>
        <c:barDir val="col"/>
        <c:grouping val="clustered"/>
        <c:varyColors val="0"/>
        <c:ser>
          <c:idx val="0"/>
          <c:order val="0"/>
          <c:tx>
            <c:strRef>
              <c:f>'1.0.6'!$N$24</c:f>
              <c:strCache>
                <c:ptCount val="1"/>
                <c:pt idx="0">
                  <c:v>Antal (venstre akse)</c:v>
                </c:pt>
              </c:strCache>
            </c:strRef>
          </c:tx>
          <c:spPr>
            <a:solidFill>
              <a:srgbClr val="888888"/>
            </a:solidFill>
            <a:ln>
              <a:noFill/>
              <a:round/>
            </a:ln>
            <a:effectLst/>
            <a:extLst>
              <a:ext uri="{91240B29-F687-4F45-9708-019B960494DF}">
                <a14:hiddenLine xmlns:a14="http://schemas.microsoft.com/office/drawing/2010/main">
                  <a:noFill/>
                  <a:round/>
                </a14:hiddenLine>
              </a:ext>
            </a:extLst>
          </c:spPr>
          <c:invertIfNegative val="0"/>
          <c:cat>
            <c:strRef>
              <c:f>'1.0.6'!$M$25:$M$30</c:f>
              <c:strCache>
                <c:ptCount val="6"/>
                <c:pt idx="0">
                  <c:v>Sverige</c:v>
                </c:pt>
                <c:pt idx="1">
                  <c:v>Holland</c:v>
                </c:pt>
                <c:pt idx="2">
                  <c:v>Norge</c:v>
                </c:pt>
                <c:pt idx="3">
                  <c:v>Danmark</c:v>
                </c:pt>
                <c:pt idx="4">
                  <c:v>Finland</c:v>
                </c:pt>
                <c:pt idx="5">
                  <c:v>Østrig</c:v>
                </c:pt>
              </c:strCache>
            </c:strRef>
          </c:cat>
          <c:val>
            <c:numRef>
              <c:f>'1.0.6'!$N$25:$N$30</c:f>
              <c:numCache>
                <c:formatCode>0.0</c:formatCode>
                <c:ptCount val="6"/>
                <c:pt idx="0">
                  <c:v>105.75</c:v>
                </c:pt>
                <c:pt idx="1">
                  <c:v>55.75</c:v>
                </c:pt>
                <c:pt idx="2">
                  <c:v>27</c:v>
                </c:pt>
                <c:pt idx="3">
                  <c:v>15.5</c:v>
                </c:pt>
                <c:pt idx="4">
                  <c:v>14.25</c:v>
                </c:pt>
                <c:pt idx="5">
                  <c:v>9</c:v>
                </c:pt>
              </c:numCache>
            </c:numRef>
          </c:val>
        </c:ser>
        <c:dLbls>
          <c:showLegendKey val="0"/>
          <c:showVal val="0"/>
          <c:showCatName val="0"/>
          <c:showSerName val="0"/>
          <c:showPercent val="0"/>
          <c:showBubbleSize val="0"/>
        </c:dLbls>
        <c:gapWidth val="100"/>
        <c:overlap val="-10"/>
        <c:axId val="172448000"/>
        <c:axId val="172454272"/>
      </c:barChart>
      <c:lineChart>
        <c:grouping val="standard"/>
        <c:varyColors val="0"/>
        <c:ser>
          <c:idx val="1"/>
          <c:order val="1"/>
          <c:tx>
            <c:strRef>
              <c:f>'1.0.6'!$O$24</c:f>
              <c:strCache>
                <c:ptCount val="1"/>
                <c:pt idx="0">
                  <c:v>Per 1000 FoU-årsværk (højre akse)</c:v>
                </c:pt>
              </c:strCache>
            </c:strRef>
          </c:tx>
          <c:spPr>
            <a:ln w="12700" cap="rnd" cmpd="sng" algn="ctr">
              <a:noFill/>
              <a:prstDash val="solid"/>
              <a:round/>
              <a:headEnd type="none" w="med" len="med"/>
              <a:tailEnd type="none" w="med" len="med"/>
            </a:ln>
          </c:spPr>
          <c:marker>
            <c:symbol val="square"/>
            <c:size val="5"/>
            <c:spPr>
              <a:solidFill>
                <a:srgbClr val="A5027D"/>
              </a:solidFill>
              <a:ln w="12700">
                <a:solidFill>
                  <a:srgbClr val="A5027D"/>
                </a:solidFill>
                <a:prstDash val="solid"/>
              </a:ln>
            </c:spPr>
          </c:marker>
          <c:cat>
            <c:strRef>
              <c:f>'1.0.6'!$M$25:$M$30</c:f>
              <c:strCache>
                <c:ptCount val="6"/>
                <c:pt idx="0">
                  <c:v>Sverige</c:v>
                </c:pt>
                <c:pt idx="1">
                  <c:v>Holland</c:v>
                </c:pt>
                <c:pt idx="2">
                  <c:v>Norge</c:v>
                </c:pt>
                <c:pt idx="3">
                  <c:v>Danmark</c:v>
                </c:pt>
                <c:pt idx="4">
                  <c:v>Finland</c:v>
                </c:pt>
                <c:pt idx="5">
                  <c:v>Østrig</c:v>
                </c:pt>
              </c:strCache>
            </c:strRef>
          </c:cat>
          <c:val>
            <c:numRef>
              <c:f>'1.0.6'!$O$25:$O$30</c:f>
              <c:numCache>
                <c:formatCode>0.0</c:formatCode>
                <c:ptCount val="6"/>
                <c:pt idx="0">
                  <c:v>5.5826257334680722</c:v>
                </c:pt>
                <c:pt idx="1">
                  <c:v>2.3732411942398426</c:v>
                </c:pt>
                <c:pt idx="2">
                  <c:v>1.2192286409227682</c:v>
                </c:pt>
                <c:pt idx="3">
                  <c:v>0.93014880375226927</c:v>
                </c:pt>
                <c:pt idx="4">
                  <c:v>1.5863443471279082</c:v>
                </c:pt>
                <c:pt idx="5">
                  <c:v>0.60146078810856074</c:v>
                </c:pt>
              </c:numCache>
            </c:numRef>
          </c:val>
          <c:smooth val="0"/>
        </c:ser>
        <c:dLbls>
          <c:showLegendKey val="0"/>
          <c:showVal val="0"/>
          <c:showCatName val="0"/>
          <c:showSerName val="0"/>
          <c:showPercent val="0"/>
          <c:showBubbleSize val="0"/>
        </c:dLbls>
        <c:marker val="1"/>
        <c:smooth val="0"/>
        <c:axId val="172457344"/>
        <c:axId val="172455808"/>
      </c:lineChart>
      <c:catAx>
        <c:axId val="172448000"/>
        <c:scaling>
          <c:orientation val="minMax"/>
        </c:scaling>
        <c:delete val="0"/>
        <c:axPos val="b"/>
        <c:numFmt formatCode="@" sourceLinked="0"/>
        <c:majorTickMark val="out"/>
        <c:minorTickMark val="none"/>
        <c:tickLblPos val="nextTo"/>
        <c:spPr>
          <a:noFill/>
          <a:ln w="12700"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172454272"/>
        <c:crosses val="autoZero"/>
        <c:auto val="1"/>
        <c:lblAlgn val="ctr"/>
        <c:lblOffset val="100"/>
        <c:noMultiLvlLbl val="0"/>
      </c:catAx>
      <c:valAx>
        <c:axId val="172454272"/>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General" sourceLinked="0"/>
        <c:majorTickMark val="out"/>
        <c:minorTickMark val="none"/>
        <c:tickLblPos val="nextTo"/>
        <c:spPr>
          <a:noFill/>
          <a:ln w="12700"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172448000"/>
        <c:crosses val="autoZero"/>
        <c:crossBetween val="between"/>
      </c:valAx>
      <c:valAx>
        <c:axId val="172455808"/>
        <c:scaling>
          <c:orientation val="minMax"/>
          <c:max val="6"/>
          <c:min val="0"/>
        </c:scaling>
        <c:delete val="0"/>
        <c:axPos val="r"/>
        <c:numFmt formatCode="General" sourceLinked="0"/>
        <c:majorTickMark val="out"/>
        <c:minorTickMark val="none"/>
        <c:tickLblPos val="nextTo"/>
        <c:spPr>
          <a:noFill/>
          <a:ln w="12700"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172457344"/>
        <c:crosses val="max"/>
        <c:crossBetween val="between"/>
      </c:valAx>
      <c:catAx>
        <c:axId val="172457344"/>
        <c:scaling>
          <c:orientation val="minMax"/>
        </c:scaling>
        <c:delete val="1"/>
        <c:axPos val="b"/>
        <c:majorTickMark val="out"/>
        <c:minorTickMark val="none"/>
        <c:tickLblPos val="nextTo"/>
        <c:crossAx val="172455808"/>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ayout>
        <c:manualLayout>
          <c:xMode val="edge"/>
          <c:yMode val="edge"/>
          <c:x val="2.1079214276437299E-2"/>
          <c:y val="0.8805297699867296"/>
          <c:w val="0.63390633110881234"/>
          <c:h val="0.11243119562797159"/>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85761530184979"/>
          <c:y val="5.6171984509555156E-2"/>
          <c:w val="0.80745839033642519"/>
          <c:h val="0.76035221468487846"/>
        </c:manualLayout>
      </c:layout>
      <c:barChart>
        <c:barDir val="col"/>
        <c:grouping val="clustered"/>
        <c:varyColors val="0"/>
        <c:ser>
          <c:idx val="0"/>
          <c:order val="0"/>
          <c:tx>
            <c:strRef>
              <c:f>'1.0.6'!$N$42</c:f>
              <c:strCache>
                <c:ptCount val="1"/>
                <c:pt idx="0">
                  <c:v>Antal (venstre akse)</c:v>
                </c:pt>
              </c:strCache>
            </c:strRef>
          </c:tx>
          <c:spPr>
            <a:solidFill>
              <a:srgbClr val="888888"/>
            </a:solidFill>
            <a:ln>
              <a:noFill/>
              <a:round/>
            </a:ln>
            <a:effectLst/>
            <a:extLst>
              <a:ext uri="{91240B29-F687-4F45-9708-019B960494DF}">
                <a14:hiddenLine xmlns:a14="http://schemas.microsoft.com/office/drawing/2010/main">
                  <a:noFill/>
                  <a:round/>
                </a14:hiddenLine>
              </a:ext>
            </a:extLst>
          </c:spPr>
          <c:invertIfNegative val="0"/>
          <c:cat>
            <c:strRef>
              <c:f>'1.0.6'!$M$43:$M$48</c:f>
              <c:strCache>
                <c:ptCount val="6"/>
                <c:pt idx="0">
                  <c:v>Holland</c:v>
                </c:pt>
                <c:pt idx="1">
                  <c:v>Danmark</c:v>
                </c:pt>
                <c:pt idx="2">
                  <c:v>Østrig</c:v>
                </c:pt>
                <c:pt idx="3">
                  <c:v>Norge</c:v>
                </c:pt>
                <c:pt idx="4">
                  <c:v>Sverige</c:v>
                </c:pt>
                <c:pt idx="5">
                  <c:v>Finland</c:v>
                </c:pt>
              </c:strCache>
            </c:strRef>
          </c:cat>
          <c:val>
            <c:numRef>
              <c:f>'1.0.6'!$N$43:$N$48</c:f>
              <c:numCache>
                <c:formatCode>0.0</c:formatCode>
                <c:ptCount val="6"/>
                <c:pt idx="0">
                  <c:v>169.75</c:v>
                </c:pt>
                <c:pt idx="1">
                  <c:v>159.5</c:v>
                </c:pt>
                <c:pt idx="2">
                  <c:v>90.75</c:v>
                </c:pt>
                <c:pt idx="3">
                  <c:v>82.5</c:v>
                </c:pt>
                <c:pt idx="4">
                  <c:v>71.5</c:v>
                </c:pt>
                <c:pt idx="5">
                  <c:v>32.5</c:v>
                </c:pt>
              </c:numCache>
            </c:numRef>
          </c:val>
        </c:ser>
        <c:dLbls>
          <c:showLegendKey val="0"/>
          <c:showVal val="0"/>
          <c:showCatName val="0"/>
          <c:showSerName val="0"/>
          <c:showPercent val="0"/>
          <c:showBubbleSize val="0"/>
        </c:dLbls>
        <c:gapWidth val="100"/>
        <c:overlap val="-10"/>
        <c:axId val="187900672"/>
        <c:axId val="187902592"/>
      </c:barChart>
      <c:lineChart>
        <c:grouping val="standard"/>
        <c:varyColors val="0"/>
        <c:ser>
          <c:idx val="1"/>
          <c:order val="1"/>
          <c:tx>
            <c:strRef>
              <c:f>'1.0.6'!$O$42</c:f>
              <c:strCache>
                <c:ptCount val="1"/>
                <c:pt idx="0">
                  <c:v>Per 1000 FoU-årsværk (højre akse)</c:v>
                </c:pt>
              </c:strCache>
            </c:strRef>
          </c:tx>
          <c:spPr>
            <a:ln w="12700" cap="rnd" cmpd="sng" algn="ctr">
              <a:noFill/>
              <a:prstDash val="solid"/>
              <a:round/>
              <a:headEnd type="none" w="med" len="med"/>
              <a:tailEnd type="none" w="med" len="med"/>
            </a:ln>
          </c:spPr>
          <c:marker>
            <c:symbol val="square"/>
            <c:size val="5"/>
            <c:spPr>
              <a:solidFill>
                <a:srgbClr val="A5027D"/>
              </a:solidFill>
              <a:ln w="12700">
                <a:solidFill>
                  <a:srgbClr val="A5027D"/>
                </a:solidFill>
                <a:prstDash val="solid"/>
              </a:ln>
            </c:spPr>
          </c:marker>
          <c:cat>
            <c:strRef>
              <c:f>'1.0.6'!$M$43:$M$48</c:f>
              <c:strCache>
                <c:ptCount val="6"/>
                <c:pt idx="0">
                  <c:v>Holland</c:v>
                </c:pt>
                <c:pt idx="1">
                  <c:v>Danmark</c:v>
                </c:pt>
                <c:pt idx="2">
                  <c:v>Østrig</c:v>
                </c:pt>
                <c:pt idx="3">
                  <c:v>Norge</c:v>
                </c:pt>
                <c:pt idx="4">
                  <c:v>Sverige</c:v>
                </c:pt>
                <c:pt idx="5">
                  <c:v>Finland</c:v>
                </c:pt>
              </c:strCache>
            </c:strRef>
          </c:cat>
          <c:val>
            <c:numRef>
              <c:f>'1.0.6'!$O$43:$O$48</c:f>
              <c:numCache>
                <c:formatCode>0.0</c:formatCode>
                <c:ptCount val="6"/>
                <c:pt idx="0">
                  <c:v>6.6196205254837377</c:v>
                </c:pt>
                <c:pt idx="1">
                  <c:v>8.8400810630676556</c:v>
                </c:pt>
                <c:pt idx="2">
                  <c:v>5.0380433699682357</c:v>
                </c:pt>
                <c:pt idx="3">
                  <c:v>3.8596903303349777</c:v>
                </c:pt>
                <c:pt idx="4">
                  <c:v>4.2392974968664277</c:v>
                </c:pt>
                <c:pt idx="5">
                  <c:v>3.1313016082143883</c:v>
                </c:pt>
              </c:numCache>
            </c:numRef>
          </c:val>
          <c:smooth val="0"/>
        </c:ser>
        <c:dLbls>
          <c:showLegendKey val="0"/>
          <c:showVal val="0"/>
          <c:showCatName val="0"/>
          <c:showSerName val="0"/>
          <c:showPercent val="0"/>
          <c:showBubbleSize val="0"/>
        </c:dLbls>
        <c:marker val="1"/>
        <c:smooth val="0"/>
        <c:axId val="187905920"/>
        <c:axId val="187904384"/>
      </c:lineChart>
      <c:catAx>
        <c:axId val="187900672"/>
        <c:scaling>
          <c:orientation val="minMax"/>
        </c:scaling>
        <c:delete val="0"/>
        <c:axPos val="b"/>
        <c:numFmt formatCode="@" sourceLinked="0"/>
        <c:majorTickMark val="out"/>
        <c:minorTickMark val="none"/>
        <c:tickLblPos val="nextTo"/>
        <c:spPr>
          <a:noFill/>
          <a:ln w="12700"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187902592"/>
        <c:crosses val="autoZero"/>
        <c:auto val="1"/>
        <c:lblAlgn val="ctr"/>
        <c:lblOffset val="100"/>
        <c:noMultiLvlLbl val="0"/>
      </c:catAx>
      <c:valAx>
        <c:axId val="187902592"/>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General" sourceLinked="0"/>
        <c:majorTickMark val="out"/>
        <c:minorTickMark val="none"/>
        <c:tickLblPos val="nextTo"/>
        <c:spPr>
          <a:noFill/>
          <a:ln w="12700"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187900672"/>
        <c:crosses val="autoZero"/>
        <c:crossBetween val="between"/>
      </c:valAx>
      <c:valAx>
        <c:axId val="187904384"/>
        <c:scaling>
          <c:orientation val="minMax"/>
          <c:max val="10"/>
          <c:min val="0"/>
        </c:scaling>
        <c:delete val="0"/>
        <c:axPos val="r"/>
        <c:numFmt formatCode="General" sourceLinked="0"/>
        <c:majorTickMark val="out"/>
        <c:minorTickMark val="none"/>
        <c:tickLblPos val="nextTo"/>
        <c:spPr>
          <a:noFill/>
          <a:ln w="12700"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187905920"/>
        <c:crosses val="max"/>
        <c:crossBetween val="between"/>
      </c:valAx>
      <c:catAx>
        <c:axId val="187905920"/>
        <c:scaling>
          <c:orientation val="minMax"/>
        </c:scaling>
        <c:delete val="1"/>
        <c:axPos val="b"/>
        <c:majorTickMark val="out"/>
        <c:minorTickMark val="none"/>
        <c:tickLblPos val="nextTo"/>
        <c:crossAx val="187904384"/>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ayout>
        <c:manualLayout>
          <c:xMode val="edge"/>
          <c:yMode val="edge"/>
          <c:x val="2.1079214276437299E-2"/>
          <c:y val="0.91277349310091804"/>
          <c:w val="0.63390633110881234"/>
          <c:h val="8.0187169722409676E-2"/>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4934050690531E-2"/>
          <c:y val="4.92774263626393E-2"/>
          <c:w val="0.82482260056922174"/>
          <c:h val="0.77360221728015577"/>
        </c:manualLayout>
      </c:layout>
      <c:barChart>
        <c:barDir val="col"/>
        <c:grouping val="clustered"/>
        <c:varyColors val="0"/>
        <c:ser>
          <c:idx val="0"/>
          <c:order val="0"/>
          <c:tx>
            <c:strRef>
              <c:f>'1.0.6'!$N$59</c:f>
              <c:strCache>
                <c:ptCount val="1"/>
                <c:pt idx="0">
                  <c:v>Antal (venstre akse)</c:v>
                </c:pt>
              </c:strCache>
            </c:strRef>
          </c:tx>
          <c:spPr>
            <a:solidFill>
              <a:srgbClr val="888888"/>
            </a:solidFill>
            <a:ln>
              <a:noFill/>
              <a:round/>
            </a:ln>
            <a:effectLst/>
            <a:extLst>
              <a:ext uri="{91240B29-F687-4F45-9708-019B960494DF}">
                <a14:hiddenLine xmlns:a14="http://schemas.microsoft.com/office/drawing/2010/main">
                  <a:noFill/>
                  <a:round/>
                </a14:hiddenLine>
              </a:ext>
            </a:extLst>
          </c:spPr>
          <c:invertIfNegative val="0"/>
          <c:cat>
            <c:strRef>
              <c:f>'1.0.6'!$M$60:$M$65</c:f>
              <c:strCache>
                <c:ptCount val="6"/>
                <c:pt idx="0">
                  <c:v>Østrig</c:v>
                </c:pt>
                <c:pt idx="1">
                  <c:v>Holland</c:v>
                </c:pt>
                <c:pt idx="2">
                  <c:v>Danmark</c:v>
                </c:pt>
                <c:pt idx="3">
                  <c:v>Sverige</c:v>
                </c:pt>
                <c:pt idx="4">
                  <c:v>Norge</c:v>
                </c:pt>
                <c:pt idx="5">
                  <c:v>Finland</c:v>
                </c:pt>
              </c:strCache>
            </c:strRef>
          </c:cat>
          <c:val>
            <c:numRef>
              <c:f>'1.0.6'!$N$60:$N$65</c:f>
              <c:numCache>
                <c:formatCode>0.0</c:formatCode>
                <c:ptCount val="6"/>
                <c:pt idx="0">
                  <c:v>53</c:v>
                </c:pt>
                <c:pt idx="1">
                  <c:v>43.5</c:v>
                </c:pt>
                <c:pt idx="2">
                  <c:v>33.75</c:v>
                </c:pt>
                <c:pt idx="3">
                  <c:v>16.25</c:v>
                </c:pt>
                <c:pt idx="4">
                  <c:v>13.5</c:v>
                </c:pt>
                <c:pt idx="5">
                  <c:v>11</c:v>
                </c:pt>
              </c:numCache>
            </c:numRef>
          </c:val>
        </c:ser>
        <c:dLbls>
          <c:showLegendKey val="0"/>
          <c:showVal val="0"/>
          <c:showCatName val="0"/>
          <c:showSerName val="0"/>
          <c:showPercent val="0"/>
          <c:showBubbleSize val="0"/>
        </c:dLbls>
        <c:gapWidth val="100"/>
        <c:overlap val="-10"/>
        <c:axId val="187919360"/>
        <c:axId val="187942016"/>
      </c:barChart>
      <c:lineChart>
        <c:grouping val="standard"/>
        <c:varyColors val="0"/>
        <c:ser>
          <c:idx val="1"/>
          <c:order val="1"/>
          <c:tx>
            <c:strRef>
              <c:f>'1.0.6'!$O$59</c:f>
              <c:strCache>
                <c:ptCount val="1"/>
                <c:pt idx="0">
                  <c:v>Per 1000 FoU-årsværk (højre akse)</c:v>
                </c:pt>
              </c:strCache>
            </c:strRef>
          </c:tx>
          <c:spPr>
            <a:ln w="12700" cap="rnd" cmpd="sng" algn="ctr">
              <a:noFill/>
              <a:prstDash val="solid"/>
              <a:round/>
              <a:headEnd type="none" w="med" len="med"/>
              <a:tailEnd type="none" w="med" len="med"/>
            </a:ln>
          </c:spPr>
          <c:marker>
            <c:symbol val="square"/>
            <c:size val="5"/>
            <c:spPr>
              <a:solidFill>
                <a:srgbClr val="A5027D"/>
              </a:solidFill>
              <a:ln w="12700">
                <a:solidFill>
                  <a:srgbClr val="A5027D"/>
                </a:solidFill>
                <a:prstDash val="solid"/>
              </a:ln>
            </c:spPr>
          </c:marker>
          <c:cat>
            <c:strRef>
              <c:f>'1.0.6'!$M$60:$M$65</c:f>
              <c:strCache>
                <c:ptCount val="6"/>
                <c:pt idx="0">
                  <c:v>Østrig</c:v>
                </c:pt>
                <c:pt idx="1">
                  <c:v>Holland</c:v>
                </c:pt>
                <c:pt idx="2">
                  <c:v>Danmark</c:v>
                </c:pt>
                <c:pt idx="3">
                  <c:v>Sverige</c:v>
                </c:pt>
                <c:pt idx="4">
                  <c:v>Norge</c:v>
                </c:pt>
                <c:pt idx="5">
                  <c:v>Finland</c:v>
                </c:pt>
              </c:strCache>
            </c:strRef>
          </c:cat>
          <c:val>
            <c:numRef>
              <c:f>'1.0.6'!$O$60:$O$65</c:f>
              <c:numCache>
                <c:formatCode>0.0</c:formatCode>
                <c:ptCount val="6"/>
                <c:pt idx="0">
                  <c:v>3.0524033081446809</c:v>
                </c:pt>
                <c:pt idx="1">
                  <c:v>3.5903313958453809</c:v>
                </c:pt>
                <c:pt idx="2">
                  <c:v>2.0029444009352879</c:v>
                </c:pt>
                <c:pt idx="3">
                  <c:v>4.216722939113124</c:v>
                </c:pt>
                <c:pt idx="4">
                  <c:v>0.7236345615590648</c:v>
                </c:pt>
                <c:pt idx="5">
                  <c:v>1.0610131699400882</c:v>
                </c:pt>
              </c:numCache>
            </c:numRef>
          </c:val>
          <c:smooth val="0"/>
        </c:ser>
        <c:dLbls>
          <c:showLegendKey val="0"/>
          <c:showVal val="0"/>
          <c:showCatName val="0"/>
          <c:showSerName val="0"/>
          <c:showPercent val="0"/>
          <c:showBubbleSize val="0"/>
        </c:dLbls>
        <c:marker val="1"/>
        <c:smooth val="0"/>
        <c:axId val="187957632"/>
        <c:axId val="187943552"/>
      </c:lineChart>
      <c:catAx>
        <c:axId val="187919360"/>
        <c:scaling>
          <c:orientation val="minMax"/>
        </c:scaling>
        <c:delete val="0"/>
        <c:axPos val="b"/>
        <c:numFmt formatCode="@" sourceLinked="0"/>
        <c:majorTickMark val="out"/>
        <c:minorTickMark val="none"/>
        <c:tickLblPos val="nextTo"/>
        <c:spPr>
          <a:noFill/>
          <a:ln w="12700"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187942016"/>
        <c:crosses val="autoZero"/>
        <c:auto val="1"/>
        <c:lblAlgn val="ctr"/>
        <c:lblOffset val="100"/>
        <c:noMultiLvlLbl val="0"/>
      </c:catAx>
      <c:valAx>
        <c:axId val="187942016"/>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General" sourceLinked="0"/>
        <c:majorTickMark val="out"/>
        <c:minorTickMark val="none"/>
        <c:tickLblPos val="nextTo"/>
        <c:spPr>
          <a:noFill/>
          <a:ln w="12700"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187919360"/>
        <c:crosses val="autoZero"/>
        <c:crossBetween val="between"/>
      </c:valAx>
      <c:valAx>
        <c:axId val="187943552"/>
        <c:scaling>
          <c:orientation val="minMax"/>
          <c:max val="6"/>
          <c:min val="0"/>
        </c:scaling>
        <c:delete val="0"/>
        <c:axPos val="r"/>
        <c:numFmt formatCode="General" sourceLinked="0"/>
        <c:majorTickMark val="out"/>
        <c:minorTickMark val="none"/>
        <c:tickLblPos val="nextTo"/>
        <c:spPr>
          <a:noFill/>
          <a:ln w="12700"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187957632"/>
        <c:crosses val="max"/>
        <c:crossBetween val="between"/>
      </c:valAx>
      <c:catAx>
        <c:axId val="187957632"/>
        <c:scaling>
          <c:orientation val="minMax"/>
        </c:scaling>
        <c:delete val="1"/>
        <c:axPos val="b"/>
        <c:majorTickMark val="out"/>
        <c:minorTickMark val="none"/>
        <c:tickLblPos val="nextTo"/>
        <c:crossAx val="187943552"/>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ayout>
        <c:manualLayout>
          <c:xMode val="edge"/>
          <c:yMode val="edge"/>
          <c:x val="2.1079214276437299E-2"/>
          <c:y val="0.88761252737884477"/>
          <c:w val="0.63390633110881234"/>
          <c:h val="0.10532790544506056"/>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85761530184979"/>
          <c:y val="3.5054697099947962E-2"/>
          <c:w val="0.79009418010362842"/>
          <c:h val="0.79348915076448201"/>
        </c:manualLayout>
      </c:layout>
      <c:barChart>
        <c:barDir val="col"/>
        <c:grouping val="clustered"/>
        <c:varyColors val="0"/>
        <c:ser>
          <c:idx val="0"/>
          <c:order val="0"/>
          <c:tx>
            <c:strRef>
              <c:f>'1.0.6'!$N$76</c:f>
              <c:strCache>
                <c:ptCount val="1"/>
                <c:pt idx="0">
                  <c:v>Antal (venstre akse)</c:v>
                </c:pt>
              </c:strCache>
            </c:strRef>
          </c:tx>
          <c:spPr>
            <a:solidFill>
              <a:srgbClr val="888888"/>
            </a:solidFill>
            <a:ln>
              <a:noFill/>
              <a:round/>
            </a:ln>
            <a:effectLst/>
            <a:extLst>
              <a:ext uri="{91240B29-F687-4F45-9708-019B960494DF}">
                <a14:hiddenLine xmlns:a14="http://schemas.microsoft.com/office/drawing/2010/main">
                  <a:noFill/>
                  <a:round/>
                </a14:hiddenLine>
              </a:ext>
            </a:extLst>
          </c:spPr>
          <c:invertIfNegative val="0"/>
          <c:cat>
            <c:strRef>
              <c:f>'1.0.6'!$M$77:$M$82</c:f>
              <c:strCache>
                <c:ptCount val="6"/>
                <c:pt idx="0">
                  <c:v>Holland</c:v>
                </c:pt>
                <c:pt idx="1">
                  <c:v>Danmark</c:v>
                </c:pt>
                <c:pt idx="2">
                  <c:v>Norge</c:v>
                </c:pt>
                <c:pt idx="3">
                  <c:v>Østrig</c:v>
                </c:pt>
                <c:pt idx="4">
                  <c:v>Finland</c:v>
                </c:pt>
                <c:pt idx="5">
                  <c:v>Sverige</c:v>
                </c:pt>
              </c:strCache>
            </c:strRef>
          </c:cat>
          <c:val>
            <c:numRef>
              <c:f>'1.0.6'!$N$77:$N$82</c:f>
              <c:numCache>
                <c:formatCode>0.0</c:formatCode>
                <c:ptCount val="6"/>
                <c:pt idx="0">
                  <c:v>115.5</c:v>
                </c:pt>
                <c:pt idx="1">
                  <c:v>99.75</c:v>
                </c:pt>
                <c:pt idx="2">
                  <c:v>53.25</c:v>
                </c:pt>
                <c:pt idx="3">
                  <c:v>46.25</c:v>
                </c:pt>
                <c:pt idx="4">
                  <c:v>30.75</c:v>
                </c:pt>
                <c:pt idx="5">
                  <c:v>4</c:v>
                </c:pt>
              </c:numCache>
            </c:numRef>
          </c:val>
        </c:ser>
        <c:dLbls>
          <c:showLegendKey val="0"/>
          <c:showVal val="0"/>
          <c:showCatName val="0"/>
          <c:showSerName val="0"/>
          <c:showPercent val="0"/>
          <c:showBubbleSize val="0"/>
        </c:dLbls>
        <c:gapWidth val="100"/>
        <c:overlap val="-10"/>
        <c:axId val="187983360"/>
        <c:axId val="187985280"/>
      </c:barChart>
      <c:lineChart>
        <c:grouping val="standard"/>
        <c:varyColors val="0"/>
        <c:ser>
          <c:idx val="1"/>
          <c:order val="1"/>
          <c:tx>
            <c:strRef>
              <c:f>'1.0.6'!$O$76</c:f>
              <c:strCache>
                <c:ptCount val="1"/>
                <c:pt idx="0">
                  <c:v>Per 1000 FoU-årsværk (højre akse)</c:v>
                </c:pt>
              </c:strCache>
            </c:strRef>
          </c:tx>
          <c:spPr>
            <a:ln w="12700" cap="rnd" cmpd="sng" algn="ctr">
              <a:noFill/>
              <a:prstDash val="solid"/>
              <a:round/>
              <a:headEnd type="none" w="med" len="med"/>
              <a:tailEnd type="none" w="med" len="med"/>
            </a:ln>
          </c:spPr>
          <c:marker>
            <c:symbol val="square"/>
            <c:size val="5"/>
            <c:spPr>
              <a:solidFill>
                <a:srgbClr val="A5027D"/>
              </a:solidFill>
              <a:ln w="12700">
                <a:solidFill>
                  <a:srgbClr val="A5027D"/>
                </a:solidFill>
                <a:prstDash val="solid"/>
              </a:ln>
            </c:spPr>
          </c:marker>
          <c:cat>
            <c:strRef>
              <c:f>'1.0.6'!$M$77:$M$82</c:f>
              <c:strCache>
                <c:ptCount val="6"/>
                <c:pt idx="0">
                  <c:v>Holland</c:v>
                </c:pt>
                <c:pt idx="1">
                  <c:v>Danmark</c:v>
                </c:pt>
                <c:pt idx="2">
                  <c:v>Norge</c:v>
                </c:pt>
                <c:pt idx="3">
                  <c:v>Østrig</c:v>
                </c:pt>
                <c:pt idx="4">
                  <c:v>Finland</c:v>
                </c:pt>
                <c:pt idx="5">
                  <c:v>Sverige</c:v>
                </c:pt>
              </c:strCache>
            </c:strRef>
          </c:cat>
          <c:val>
            <c:numRef>
              <c:f>'1.0.6'!$O$77:$O$82</c:f>
              <c:numCache>
                <c:formatCode>0.0</c:formatCode>
                <c:ptCount val="6"/>
                <c:pt idx="0">
                  <c:v>6.3724028010365164</c:v>
                </c:pt>
                <c:pt idx="1">
                  <c:v>5.9648457476954331</c:v>
                </c:pt>
                <c:pt idx="2">
                  <c:v>2.5878958629161919</c:v>
                </c:pt>
                <c:pt idx="3">
                  <c:v>3.4516535579053746</c:v>
                </c:pt>
                <c:pt idx="4">
                  <c:v>3.4159779326421962</c:v>
                </c:pt>
                <c:pt idx="5">
                  <c:v>0.3220280829763561</c:v>
                </c:pt>
              </c:numCache>
            </c:numRef>
          </c:val>
          <c:smooth val="0"/>
        </c:ser>
        <c:dLbls>
          <c:showLegendKey val="0"/>
          <c:showVal val="0"/>
          <c:showCatName val="0"/>
          <c:showSerName val="0"/>
          <c:showPercent val="0"/>
          <c:showBubbleSize val="0"/>
        </c:dLbls>
        <c:marker val="1"/>
        <c:smooth val="0"/>
        <c:axId val="188000896"/>
        <c:axId val="187999360"/>
      </c:lineChart>
      <c:catAx>
        <c:axId val="187983360"/>
        <c:scaling>
          <c:orientation val="minMax"/>
        </c:scaling>
        <c:delete val="0"/>
        <c:axPos val="b"/>
        <c:numFmt formatCode="@" sourceLinked="0"/>
        <c:majorTickMark val="out"/>
        <c:minorTickMark val="none"/>
        <c:tickLblPos val="nextTo"/>
        <c:spPr>
          <a:noFill/>
          <a:ln w="12700"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187985280"/>
        <c:crosses val="autoZero"/>
        <c:auto val="1"/>
        <c:lblAlgn val="ctr"/>
        <c:lblOffset val="100"/>
        <c:noMultiLvlLbl val="0"/>
      </c:catAx>
      <c:valAx>
        <c:axId val="187985280"/>
        <c:scaling>
          <c:orientation val="minMax"/>
          <c:max val="150"/>
          <c:min val="0"/>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General" sourceLinked="0"/>
        <c:majorTickMark val="out"/>
        <c:minorTickMark val="none"/>
        <c:tickLblPos val="nextTo"/>
        <c:spPr>
          <a:noFill/>
          <a:ln w="12700"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187983360"/>
        <c:crosses val="autoZero"/>
        <c:crossBetween val="between"/>
        <c:majorUnit val="50"/>
      </c:valAx>
      <c:valAx>
        <c:axId val="187999360"/>
        <c:scaling>
          <c:orientation val="minMax"/>
          <c:max val="10"/>
          <c:min val="0"/>
        </c:scaling>
        <c:delete val="0"/>
        <c:axPos val="r"/>
        <c:numFmt formatCode="General" sourceLinked="0"/>
        <c:majorTickMark val="out"/>
        <c:minorTickMark val="none"/>
        <c:tickLblPos val="nextTo"/>
        <c:spPr>
          <a:noFill/>
          <a:ln w="12700"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188000896"/>
        <c:crosses val="max"/>
        <c:crossBetween val="between"/>
      </c:valAx>
      <c:catAx>
        <c:axId val="188000896"/>
        <c:scaling>
          <c:orientation val="minMax"/>
        </c:scaling>
        <c:delete val="1"/>
        <c:axPos val="b"/>
        <c:majorTickMark val="out"/>
        <c:minorTickMark val="none"/>
        <c:tickLblPos val="nextTo"/>
        <c:crossAx val="187999360"/>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ayout>
        <c:manualLayout>
          <c:xMode val="edge"/>
          <c:yMode val="edge"/>
          <c:x val="1.0422496683445926E-2"/>
          <c:y val="0.88342616484709424"/>
          <c:w val="0.63390633110881234"/>
          <c:h val="0.10953495802495894"/>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129227255601341E-2"/>
          <c:y val="5.6337229566455815E-2"/>
          <c:w val="0.82482252788017707"/>
          <c:h val="0.79031906878895342"/>
        </c:manualLayout>
      </c:layout>
      <c:barChart>
        <c:barDir val="col"/>
        <c:grouping val="clustered"/>
        <c:varyColors val="0"/>
        <c:ser>
          <c:idx val="0"/>
          <c:order val="0"/>
          <c:tx>
            <c:strRef>
              <c:f>'1.0.6'!$N$94</c:f>
              <c:strCache>
                <c:ptCount val="1"/>
                <c:pt idx="0">
                  <c:v>Mio. euro (venstre akse)</c:v>
                </c:pt>
              </c:strCache>
            </c:strRef>
          </c:tx>
          <c:spPr>
            <a:solidFill>
              <a:srgbClr val="888888"/>
            </a:solidFill>
            <a:ln>
              <a:noFill/>
              <a:round/>
            </a:ln>
            <a:effectLst/>
            <a:extLst>
              <a:ext uri="{91240B29-F687-4F45-9708-019B960494DF}">
                <a14:hiddenLine xmlns:a14="http://schemas.microsoft.com/office/drawing/2010/main">
                  <a:noFill/>
                  <a:round/>
                </a14:hiddenLine>
              </a:ext>
            </a:extLst>
          </c:spPr>
          <c:invertIfNegative val="0"/>
          <c:cat>
            <c:strRef>
              <c:f>'1.0.6'!$M$95:$M$100</c:f>
              <c:strCache>
                <c:ptCount val="6"/>
                <c:pt idx="0">
                  <c:v>Holland</c:v>
                </c:pt>
                <c:pt idx="1">
                  <c:v>Norge</c:v>
                </c:pt>
                <c:pt idx="2">
                  <c:v>Danmark</c:v>
                </c:pt>
                <c:pt idx="3">
                  <c:v>Østrig</c:v>
                </c:pt>
                <c:pt idx="4">
                  <c:v>Finland</c:v>
                </c:pt>
                <c:pt idx="5">
                  <c:v>Sverige</c:v>
                </c:pt>
              </c:strCache>
            </c:strRef>
          </c:cat>
          <c:val>
            <c:numRef>
              <c:f>'1.0.6'!$N$95:$N$100</c:f>
              <c:numCache>
                <c:formatCode>0.0</c:formatCode>
                <c:ptCount val="6"/>
                <c:pt idx="0">
                  <c:v>6.3619189999999994</c:v>
                </c:pt>
                <c:pt idx="1">
                  <c:v>3.9985487500000003</c:v>
                </c:pt>
                <c:pt idx="2">
                  <c:v>3.7137362176996693</c:v>
                </c:pt>
                <c:pt idx="3">
                  <c:v>0.68829774999999993</c:v>
                </c:pt>
                <c:pt idx="4">
                  <c:v>0.22813224999999998</c:v>
                </c:pt>
                <c:pt idx="5">
                  <c:v>1.50366E-3</c:v>
                </c:pt>
              </c:numCache>
            </c:numRef>
          </c:val>
        </c:ser>
        <c:dLbls>
          <c:showLegendKey val="0"/>
          <c:showVal val="0"/>
          <c:showCatName val="0"/>
          <c:showSerName val="0"/>
          <c:showPercent val="0"/>
          <c:showBubbleSize val="0"/>
        </c:dLbls>
        <c:gapWidth val="100"/>
        <c:overlap val="-10"/>
        <c:axId val="189155200"/>
        <c:axId val="189173760"/>
      </c:barChart>
      <c:lineChart>
        <c:grouping val="standard"/>
        <c:varyColors val="0"/>
        <c:ser>
          <c:idx val="1"/>
          <c:order val="1"/>
          <c:tx>
            <c:strRef>
              <c:f>'1.0.6'!$O$94</c:f>
              <c:strCache>
                <c:ptCount val="1"/>
                <c:pt idx="0">
                  <c:v>Euro per 1000 FoU-årsværk (højre akse)</c:v>
                </c:pt>
              </c:strCache>
            </c:strRef>
          </c:tx>
          <c:spPr>
            <a:ln w="12700" cap="rnd" cmpd="sng" algn="ctr">
              <a:noFill/>
              <a:prstDash val="solid"/>
              <a:round/>
              <a:headEnd type="none" w="med" len="med"/>
              <a:tailEnd type="none" w="med" len="med"/>
            </a:ln>
          </c:spPr>
          <c:marker>
            <c:symbol val="square"/>
            <c:size val="5"/>
            <c:spPr>
              <a:solidFill>
                <a:srgbClr val="A5027D"/>
              </a:solidFill>
              <a:ln w="12700">
                <a:solidFill>
                  <a:srgbClr val="A5027D"/>
                </a:solidFill>
                <a:prstDash val="solid"/>
              </a:ln>
            </c:spPr>
          </c:marker>
          <c:cat>
            <c:strRef>
              <c:f>'1.0.6'!$M$95:$M$100</c:f>
              <c:strCache>
                <c:ptCount val="6"/>
                <c:pt idx="0">
                  <c:v>Holland</c:v>
                </c:pt>
                <c:pt idx="1">
                  <c:v>Norge</c:v>
                </c:pt>
                <c:pt idx="2">
                  <c:v>Danmark</c:v>
                </c:pt>
                <c:pt idx="3">
                  <c:v>Østrig</c:v>
                </c:pt>
                <c:pt idx="4">
                  <c:v>Finland</c:v>
                </c:pt>
                <c:pt idx="5">
                  <c:v>Sverige</c:v>
                </c:pt>
              </c:strCache>
            </c:strRef>
          </c:cat>
          <c:val>
            <c:numRef>
              <c:f>'1.0.6'!$O$95:$O$100</c:f>
              <c:numCache>
                <c:formatCode>0.0</c:formatCode>
                <c:ptCount val="6"/>
                <c:pt idx="0">
                  <c:v>348.80654786395075</c:v>
                </c:pt>
                <c:pt idx="1">
                  <c:v>230.68030341278853</c:v>
                </c:pt>
                <c:pt idx="2">
                  <c:v>218.87491285273023</c:v>
                </c:pt>
                <c:pt idx="3">
                  <c:v>44.615787847916579</c:v>
                </c:pt>
                <c:pt idx="4">
                  <c:v>29.645680475094057</c:v>
                </c:pt>
                <c:pt idx="5">
                  <c:v>0.26500881212548499</c:v>
                </c:pt>
              </c:numCache>
            </c:numRef>
          </c:val>
          <c:smooth val="0"/>
        </c:ser>
        <c:dLbls>
          <c:showLegendKey val="0"/>
          <c:showVal val="0"/>
          <c:showCatName val="0"/>
          <c:showSerName val="0"/>
          <c:showPercent val="0"/>
          <c:showBubbleSize val="0"/>
        </c:dLbls>
        <c:marker val="1"/>
        <c:smooth val="0"/>
        <c:axId val="189176832"/>
        <c:axId val="189175296"/>
      </c:lineChart>
      <c:catAx>
        <c:axId val="189155200"/>
        <c:scaling>
          <c:orientation val="minMax"/>
        </c:scaling>
        <c:delete val="0"/>
        <c:axPos val="b"/>
        <c:numFmt formatCode="@" sourceLinked="0"/>
        <c:majorTickMark val="out"/>
        <c:minorTickMark val="none"/>
        <c:tickLblPos val="nextTo"/>
        <c:spPr>
          <a:noFill/>
          <a:ln w="12700"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189173760"/>
        <c:crosses val="autoZero"/>
        <c:auto val="1"/>
        <c:lblAlgn val="ctr"/>
        <c:lblOffset val="100"/>
        <c:noMultiLvlLbl val="0"/>
      </c:catAx>
      <c:valAx>
        <c:axId val="189173760"/>
        <c:scaling>
          <c:orientation val="minMax"/>
          <c:max val="8"/>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General" sourceLinked="0"/>
        <c:majorTickMark val="out"/>
        <c:minorTickMark val="none"/>
        <c:tickLblPos val="nextTo"/>
        <c:spPr>
          <a:noFill/>
          <a:ln w="12700"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189155200"/>
        <c:crosses val="autoZero"/>
        <c:crossBetween val="between"/>
      </c:valAx>
      <c:valAx>
        <c:axId val="189175296"/>
        <c:scaling>
          <c:orientation val="minMax"/>
          <c:max val="400"/>
          <c:min val="0"/>
        </c:scaling>
        <c:delete val="0"/>
        <c:axPos val="r"/>
        <c:numFmt formatCode="General" sourceLinked="0"/>
        <c:majorTickMark val="out"/>
        <c:minorTickMark val="none"/>
        <c:tickLblPos val="nextTo"/>
        <c:spPr>
          <a:noFill/>
          <a:ln w="12700"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189176832"/>
        <c:crosses val="max"/>
        <c:crossBetween val="between"/>
        <c:majorUnit val="100"/>
        <c:minorUnit val="0.2"/>
      </c:valAx>
      <c:catAx>
        <c:axId val="189176832"/>
        <c:scaling>
          <c:orientation val="minMax"/>
        </c:scaling>
        <c:delete val="1"/>
        <c:axPos val="b"/>
        <c:majorTickMark val="out"/>
        <c:minorTickMark val="none"/>
        <c:tickLblPos val="nextTo"/>
        <c:crossAx val="189175296"/>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ayout>
        <c:manualLayout>
          <c:xMode val="edge"/>
          <c:yMode val="edge"/>
          <c:x val="2.1079223023158931E-2"/>
          <c:y val="0.91164896333906809"/>
          <c:w val="0.70668344152341367"/>
          <c:h val="8.1291513204321028E-2"/>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7.6038399391692808E-3"/>
          <c:y val="4.9423933119471179E-2"/>
          <c:w val="0.99049520007603831"/>
          <c:h val="0.85510281585172221"/>
        </c:manualLayout>
      </c:layout>
      <c:lineChart>
        <c:grouping val="standard"/>
        <c:varyColors val="0"/>
        <c:ser>
          <c:idx val="0"/>
          <c:order val="0"/>
          <c:tx>
            <c:strRef>
              <c:f>'2.0.5'!$B$5</c:f>
              <c:strCache>
                <c:ptCount val="1"/>
                <c:pt idx="0">
                  <c:v>Forskningsråd</c:v>
                </c:pt>
              </c:strCache>
            </c:strRef>
          </c:tx>
          <c:spPr>
            <a:ln w="12700" cap="rnd" cmpd="sng" algn="ctr">
              <a:solidFill>
                <a:srgbClr val="888888"/>
              </a:solidFill>
              <a:prstDash val="solid"/>
              <a:round/>
              <a:headEnd type="none" w="med" len="med"/>
              <a:tailEnd type="none" w="med" len="med"/>
            </a:ln>
          </c:spPr>
          <c:marker>
            <c:symbol val="none"/>
          </c:marker>
          <c:cat>
            <c:strRef>
              <c:f>'2.0.5'!$C$3:$I$3</c:f>
              <c:strCache>
                <c:ptCount val="7"/>
                <c:pt idx="0">
                  <c:v>2007</c:v>
                </c:pt>
                <c:pt idx="1">
                  <c:v>2008</c:v>
                </c:pt>
                <c:pt idx="2">
                  <c:v>2009</c:v>
                </c:pt>
                <c:pt idx="3">
                  <c:v>2010</c:v>
                </c:pt>
                <c:pt idx="4">
                  <c:v>2011</c:v>
                </c:pt>
                <c:pt idx="5">
                  <c:v>2012</c:v>
                </c:pt>
                <c:pt idx="6">
                  <c:v>2013</c:v>
                </c:pt>
              </c:strCache>
            </c:strRef>
          </c:cat>
          <c:val>
            <c:numRef>
              <c:f>'2.0.5'!$C$5:$I$5</c:f>
              <c:numCache>
                <c:formatCode>General</c:formatCode>
                <c:ptCount val="7"/>
                <c:pt idx="0">
                  <c:v>1243</c:v>
                </c:pt>
                <c:pt idx="1">
                  <c:v>1358</c:v>
                </c:pt>
                <c:pt idx="2">
                  <c:v>1687</c:v>
                </c:pt>
                <c:pt idx="3">
                  <c:v>2056</c:v>
                </c:pt>
                <c:pt idx="4">
                  <c:v>1886</c:v>
                </c:pt>
                <c:pt idx="5">
                  <c:v>2170</c:v>
                </c:pt>
                <c:pt idx="6">
                  <c:v>2145</c:v>
                </c:pt>
              </c:numCache>
            </c:numRef>
          </c:val>
          <c:smooth val="0"/>
        </c:ser>
        <c:ser>
          <c:idx val="1"/>
          <c:order val="1"/>
          <c:tx>
            <c:strRef>
              <c:f>'2.0.5'!$B$6</c:f>
              <c:strCache>
                <c:ptCount val="1"/>
                <c:pt idx="0">
                  <c:v>Andre statslige midler</c:v>
                </c:pt>
              </c:strCache>
            </c:strRef>
          </c:tx>
          <c:spPr>
            <a:ln w="12700" cap="rnd" cmpd="sng" algn="ctr">
              <a:solidFill>
                <a:srgbClr val="A5027D"/>
              </a:solidFill>
              <a:prstDash val="solid"/>
              <a:round/>
              <a:headEnd type="none" w="med" len="med"/>
              <a:tailEnd type="none" w="med" len="med"/>
            </a:ln>
          </c:spPr>
          <c:marker>
            <c:symbol val="none"/>
          </c:marker>
          <c:cat>
            <c:strRef>
              <c:f>'2.0.5'!$C$3:$I$3</c:f>
              <c:strCache>
                <c:ptCount val="7"/>
                <c:pt idx="0">
                  <c:v>2007</c:v>
                </c:pt>
                <c:pt idx="1">
                  <c:v>2008</c:v>
                </c:pt>
                <c:pt idx="2">
                  <c:v>2009</c:v>
                </c:pt>
                <c:pt idx="3">
                  <c:v>2010</c:v>
                </c:pt>
                <c:pt idx="4">
                  <c:v>2011</c:v>
                </c:pt>
                <c:pt idx="5">
                  <c:v>2012</c:v>
                </c:pt>
                <c:pt idx="6">
                  <c:v>2013</c:v>
                </c:pt>
              </c:strCache>
            </c:strRef>
          </c:cat>
          <c:val>
            <c:numRef>
              <c:f>'2.0.5'!$C$6:$I$6</c:f>
              <c:numCache>
                <c:formatCode>General</c:formatCode>
                <c:ptCount val="7"/>
                <c:pt idx="0">
                  <c:v>1273</c:v>
                </c:pt>
                <c:pt idx="1">
                  <c:v>1587</c:v>
                </c:pt>
                <c:pt idx="2">
                  <c:v>1643</c:v>
                </c:pt>
                <c:pt idx="3">
                  <c:v>1749</c:v>
                </c:pt>
                <c:pt idx="4">
                  <c:v>1867</c:v>
                </c:pt>
                <c:pt idx="5">
                  <c:v>1915</c:v>
                </c:pt>
                <c:pt idx="6">
                  <c:v>1956</c:v>
                </c:pt>
              </c:numCache>
            </c:numRef>
          </c:val>
          <c:smooth val="0"/>
        </c:ser>
        <c:ser>
          <c:idx val="2"/>
          <c:order val="2"/>
          <c:tx>
            <c:strRef>
              <c:f>'2.0.5'!$B$7</c:f>
              <c:strCache>
                <c:ptCount val="1"/>
                <c:pt idx="0">
                  <c:v>Andre offentlige midler</c:v>
                </c:pt>
              </c:strCache>
            </c:strRef>
          </c:tx>
          <c:spPr>
            <a:ln w="12700" cap="rnd" cmpd="sng" algn="ctr">
              <a:solidFill>
                <a:srgbClr val="17124D"/>
              </a:solidFill>
              <a:prstDash val="solid"/>
              <a:round/>
              <a:headEnd type="none" w="med" len="med"/>
              <a:tailEnd type="none" w="med" len="med"/>
            </a:ln>
          </c:spPr>
          <c:marker>
            <c:symbol val="none"/>
          </c:marker>
          <c:cat>
            <c:strRef>
              <c:f>'2.0.5'!$C$3:$I$3</c:f>
              <c:strCache>
                <c:ptCount val="7"/>
                <c:pt idx="0">
                  <c:v>2007</c:v>
                </c:pt>
                <c:pt idx="1">
                  <c:v>2008</c:v>
                </c:pt>
                <c:pt idx="2">
                  <c:v>2009</c:v>
                </c:pt>
                <c:pt idx="3">
                  <c:v>2010</c:v>
                </c:pt>
                <c:pt idx="4">
                  <c:v>2011</c:v>
                </c:pt>
                <c:pt idx="5">
                  <c:v>2012</c:v>
                </c:pt>
                <c:pt idx="6">
                  <c:v>2013</c:v>
                </c:pt>
              </c:strCache>
            </c:strRef>
          </c:cat>
          <c:val>
            <c:numRef>
              <c:f>'2.0.5'!$C$7:$I$7</c:f>
              <c:numCache>
                <c:formatCode>General</c:formatCode>
                <c:ptCount val="7"/>
                <c:pt idx="0">
                  <c:v>326</c:v>
                </c:pt>
                <c:pt idx="1">
                  <c:v>367</c:v>
                </c:pt>
                <c:pt idx="2">
                  <c:v>515</c:v>
                </c:pt>
                <c:pt idx="3">
                  <c:v>488</c:v>
                </c:pt>
                <c:pt idx="4">
                  <c:v>508</c:v>
                </c:pt>
                <c:pt idx="5">
                  <c:v>555</c:v>
                </c:pt>
                <c:pt idx="6">
                  <c:v>591</c:v>
                </c:pt>
              </c:numCache>
            </c:numRef>
          </c:val>
          <c:smooth val="0"/>
        </c:ser>
        <c:ser>
          <c:idx val="3"/>
          <c:order val="3"/>
          <c:tx>
            <c:strRef>
              <c:f>'2.0.5'!$B$8</c:f>
              <c:strCache>
                <c:ptCount val="1"/>
                <c:pt idx="0">
                  <c:v>Danske virksomheder</c:v>
                </c:pt>
              </c:strCache>
            </c:strRef>
          </c:tx>
          <c:spPr>
            <a:ln w="12700" cap="rnd" cmpd="sng" algn="ctr">
              <a:solidFill>
                <a:srgbClr val="E6821E"/>
              </a:solidFill>
              <a:prstDash val="solid"/>
              <a:round/>
              <a:headEnd type="none" w="med" len="med"/>
              <a:tailEnd type="none" w="med" len="med"/>
            </a:ln>
          </c:spPr>
          <c:marker>
            <c:symbol val="none"/>
          </c:marker>
          <c:cat>
            <c:strRef>
              <c:f>'2.0.5'!$C$3:$I$3</c:f>
              <c:strCache>
                <c:ptCount val="7"/>
                <c:pt idx="0">
                  <c:v>2007</c:v>
                </c:pt>
                <c:pt idx="1">
                  <c:v>2008</c:v>
                </c:pt>
                <c:pt idx="2">
                  <c:v>2009</c:v>
                </c:pt>
                <c:pt idx="3">
                  <c:v>2010</c:v>
                </c:pt>
                <c:pt idx="4">
                  <c:v>2011</c:v>
                </c:pt>
                <c:pt idx="5">
                  <c:v>2012</c:v>
                </c:pt>
                <c:pt idx="6">
                  <c:v>2013</c:v>
                </c:pt>
              </c:strCache>
            </c:strRef>
          </c:cat>
          <c:val>
            <c:numRef>
              <c:f>'2.0.5'!$C$8:$I$8</c:f>
              <c:numCache>
                <c:formatCode>General</c:formatCode>
                <c:ptCount val="7"/>
                <c:pt idx="0">
                  <c:v>475</c:v>
                </c:pt>
                <c:pt idx="1">
                  <c:v>640</c:v>
                </c:pt>
                <c:pt idx="2">
                  <c:v>552</c:v>
                </c:pt>
                <c:pt idx="3">
                  <c:v>541</c:v>
                </c:pt>
                <c:pt idx="4">
                  <c:v>646</c:v>
                </c:pt>
                <c:pt idx="5">
                  <c:v>540</c:v>
                </c:pt>
                <c:pt idx="6">
                  <c:v>557</c:v>
                </c:pt>
              </c:numCache>
            </c:numRef>
          </c:val>
          <c:smooth val="0"/>
        </c:ser>
        <c:ser>
          <c:idx val="4"/>
          <c:order val="4"/>
          <c:tx>
            <c:strRef>
              <c:f>'2.0.5'!$B$9</c:f>
              <c:strCache>
                <c:ptCount val="1"/>
                <c:pt idx="0">
                  <c:v>Organisationer, fonde mv.</c:v>
                </c:pt>
              </c:strCache>
            </c:strRef>
          </c:tx>
          <c:spPr>
            <a:ln w="12700" cap="rnd" cmpd="sng" algn="ctr">
              <a:solidFill>
                <a:srgbClr val="A7D3EC"/>
              </a:solidFill>
              <a:prstDash val="solid"/>
              <a:round/>
              <a:headEnd type="none" w="med" len="med"/>
              <a:tailEnd type="none" w="med" len="med"/>
            </a:ln>
          </c:spPr>
          <c:marker>
            <c:symbol val="none"/>
          </c:marker>
          <c:cat>
            <c:strRef>
              <c:f>'2.0.5'!$C$3:$I$3</c:f>
              <c:strCache>
                <c:ptCount val="7"/>
                <c:pt idx="0">
                  <c:v>2007</c:v>
                </c:pt>
                <c:pt idx="1">
                  <c:v>2008</c:v>
                </c:pt>
                <c:pt idx="2">
                  <c:v>2009</c:v>
                </c:pt>
                <c:pt idx="3">
                  <c:v>2010</c:v>
                </c:pt>
                <c:pt idx="4">
                  <c:v>2011</c:v>
                </c:pt>
                <c:pt idx="5">
                  <c:v>2012</c:v>
                </c:pt>
                <c:pt idx="6">
                  <c:v>2013</c:v>
                </c:pt>
              </c:strCache>
            </c:strRef>
          </c:cat>
          <c:val>
            <c:numRef>
              <c:f>'2.0.5'!$C$9:$I$9</c:f>
              <c:numCache>
                <c:formatCode>General</c:formatCode>
                <c:ptCount val="7"/>
                <c:pt idx="0">
                  <c:v>1128</c:v>
                </c:pt>
                <c:pt idx="1">
                  <c:v>1088</c:v>
                </c:pt>
                <c:pt idx="2">
                  <c:v>1391</c:v>
                </c:pt>
                <c:pt idx="3">
                  <c:v>1647</c:v>
                </c:pt>
                <c:pt idx="4">
                  <c:v>1764</c:v>
                </c:pt>
                <c:pt idx="5">
                  <c:v>1932</c:v>
                </c:pt>
                <c:pt idx="6">
                  <c:v>2257</c:v>
                </c:pt>
              </c:numCache>
            </c:numRef>
          </c:val>
          <c:smooth val="0"/>
        </c:ser>
        <c:ser>
          <c:idx val="5"/>
          <c:order val="5"/>
          <c:tx>
            <c:strRef>
              <c:f>'2.0.5'!$B$10</c:f>
              <c:strCache>
                <c:ptCount val="1"/>
                <c:pt idx="0">
                  <c:v>Udenlandske virksomheder</c:v>
                </c:pt>
              </c:strCache>
            </c:strRef>
          </c:tx>
          <c:spPr>
            <a:ln w="12700" cap="rnd" cmpd="sng" algn="ctr">
              <a:solidFill>
                <a:srgbClr val="B4B4B4"/>
              </a:solidFill>
              <a:prstDash val="solid"/>
              <a:round/>
              <a:headEnd type="none" w="med" len="med"/>
              <a:tailEnd type="none" w="med" len="med"/>
            </a:ln>
          </c:spPr>
          <c:marker>
            <c:symbol val="none"/>
          </c:marker>
          <c:cat>
            <c:strRef>
              <c:f>'2.0.5'!$C$3:$I$3</c:f>
              <c:strCache>
                <c:ptCount val="7"/>
                <c:pt idx="0">
                  <c:v>2007</c:v>
                </c:pt>
                <c:pt idx="1">
                  <c:v>2008</c:v>
                </c:pt>
                <c:pt idx="2">
                  <c:v>2009</c:v>
                </c:pt>
                <c:pt idx="3">
                  <c:v>2010</c:v>
                </c:pt>
                <c:pt idx="4">
                  <c:v>2011</c:v>
                </c:pt>
                <c:pt idx="5">
                  <c:v>2012</c:v>
                </c:pt>
                <c:pt idx="6">
                  <c:v>2013</c:v>
                </c:pt>
              </c:strCache>
            </c:strRef>
          </c:cat>
          <c:val>
            <c:numRef>
              <c:f>'2.0.5'!$C$10:$I$10</c:f>
              <c:numCache>
                <c:formatCode>General</c:formatCode>
                <c:ptCount val="7"/>
                <c:pt idx="0">
                  <c:v>136</c:v>
                </c:pt>
                <c:pt idx="1">
                  <c:v>102</c:v>
                </c:pt>
                <c:pt idx="2">
                  <c:v>208</c:v>
                </c:pt>
                <c:pt idx="3">
                  <c:v>255</c:v>
                </c:pt>
                <c:pt idx="4">
                  <c:v>226</c:v>
                </c:pt>
                <c:pt idx="5">
                  <c:v>186</c:v>
                </c:pt>
                <c:pt idx="6">
                  <c:v>256</c:v>
                </c:pt>
              </c:numCache>
            </c:numRef>
          </c:val>
          <c:smooth val="0"/>
        </c:ser>
        <c:ser>
          <c:idx val="6"/>
          <c:order val="6"/>
          <c:tx>
            <c:strRef>
              <c:f>'2.0.5'!$B$11</c:f>
              <c:strCache>
                <c:ptCount val="1"/>
                <c:pt idx="0">
                  <c:v>EU</c:v>
                </c:pt>
              </c:strCache>
            </c:strRef>
          </c:tx>
          <c:spPr>
            <a:ln w="12700" cap="rnd" cmpd="sng" algn="ctr">
              <a:solidFill>
                <a:srgbClr val="009037"/>
              </a:solidFill>
              <a:prstDash val="solid"/>
              <a:round/>
              <a:headEnd type="none" w="med" len="med"/>
              <a:tailEnd type="none" w="med" len="med"/>
            </a:ln>
          </c:spPr>
          <c:marker>
            <c:symbol val="none"/>
          </c:marker>
          <c:cat>
            <c:strRef>
              <c:f>'2.0.5'!$C$3:$I$3</c:f>
              <c:strCache>
                <c:ptCount val="7"/>
                <c:pt idx="0">
                  <c:v>2007</c:v>
                </c:pt>
                <c:pt idx="1">
                  <c:v>2008</c:v>
                </c:pt>
                <c:pt idx="2">
                  <c:v>2009</c:v>
                </c:pt>
                <c:pt idx="3">
                  <c:v>2010</c:v>
                </c:pt>
                <c:pt idx="4">
                  <c:v>2011</c:v>
                </c:pt>
                <c:pt idx="5">
                  <c:v>2012</c:v>
                </c:pt>
                <c:pt idx="6">
                  <c:v>2013</c:v>
                </c:pt>
              </c:strCache>
            </c:strRef>
          </c:cat>
          <c:val>
            <c:numRef>
              <c:f>'2.0.5'!$C$11:$I$11</c:f>
              <c:numCache>
                <c:formatCode>General</c:formatCode>
                <c:ptCount val="7"/>
                <c:pt idx="0">
                  <c:v>453</c:v>
                </c:pt>
                <c:pt idx="1">
                  <c:v>463</c:v>
                </c:pt>
                <c:pt idx="2">
                  <c:v>538</c:v>
                </c:pt>
                <c:pt idx="3">
                  <c:v>584</c:v>
                </c:pt>
                <c:pt idx="4">
                  <c:v>593</c:v>
                </c:pt>
                <c:pt idx="5">
                  <c:v>779</c:v>
                </c:pt>
                <c:pt idx="6">
                  <c:v>896</c:v>
                </c:pt>
              </c:numCache>
            </c:numRef>
          </c:val>
          <c:smooth val="0"/>
        </c:ser>
        <c:ser>
          <c:idx val="7"/>
          <c:order val="7"/>
          <c:tx>
            <c:strRef>
              <c:f>'2.0.5'!$B$12</c:f>
              <c:strCache>
                <c:ptCount val="1"/>
                <c:pt idx="0">
                  <c:v>Andre udenlandske kilder</c:v>
                </c:pt>
              </c:strCache>
            </c:strRef>
          </c:tx>
          <c:spPr>
            <a:ln w="12700" cap="rnd" cmpd="sng" algn="ctr">
              <a:solidFill>
                <a:srgbClr val="9586BB"/>
              </a:solidFill>
              <a:prstDash val="solid"/>
              <a:round/>
              <a:headEnd type="none" w="med" len="med"/>
              <a:tailEnd type="none" w="med" len="med"/>
            </a:ln>
          </c:spPr>
          <c:marker>
            <c:symbol val="none"/>
          </c:marker>
          <c:cat>
            <c:strRef>
              <c:f>'2.0.5'!$C$3:$I$3</c:f>
              <c:strCache>
                <c:ptCount val="7"/>
                <c:pt idx="0">
                  <c:v>2007</c:v>
                </c:pt>
                <c:pt idx="1">
                  <c:v>2008</c:v>
                </c:pt>
                <c:pt idx="2">
                  <c:v>2009</c:v>
                </c:pt>
                <c:pt idx="3">
                  <c:v>2010</c:v>
                </c:pt>
                <c:pt idx="4">
                  <c:v>2011</c:v>
                </c:pt>
                <c:pt idx="5">
                  <c:v>2012</c:v>
                </c:pt>
                <c:pt idx="6">
                  <c:v>2013</c:v>
                </c:pt>
              </c:strCache>
            </c:strRef>
          </c:cat>
          <c:val>
            <c:numRef>
              <c:f>'2.0.5'!$C$12:$I$12</c:f>
              <c:numCache>
                <c:formatCode>General</c:formatCode>
                <c:ptCount val="7"/>
                <c:pt idx="0">
                  <c:v>255</c:v>
                </c:pt>
                <c:pt idx="1">
                  <c:v>290</c:v>
                </c:pt>
                <c:pt idx="2">
                  <c:v>281</c:v>
                </c:pt>
                <c:pt idx="3">
                  <c:v>369</c:v>
                </c:pt>
                <c:pt idx="4">
                  <c:v>439</c:v>
                </c:pt>
                <c:pt idx="5">
                  <c:v>435</c:v>
                </c:pt>
                <c:pt idx="6">
                  <c:v>479</c:v>
                </c:pt>
              </c:numCache>
            </c:numRef>
          </c:val>
          <c:smooth val="0"/>
        </c:ser>
        <c:ser>
          <c:idx val="8"/>
          <c:order val="8"/>
          <c:tx>
            <c:strRef>
              <c:f>'2.0.5'!$B$13</c:f>
              <c:strCache>
                <c:ptCount val="1"/>
                <c:pt idx="0">
                  <c:v>Virksomheder i alt</c:v>
                </c:pt>
              </c:strCache>
            </c:strRef>
          </c:tx>
          <c:spPr>
            <a:ln w="12700" cap="rnd" cmpd="sng" algn="ctr">
              <a:solidFill>
                <a:srgbClr val="5AB4E6"/>
              </a:solidFill>
              <a:prstDash val="solid"/>
              <a:round/>
              <a:headEnd type="none" w="med" len="med"/>
              <a:tailEnd type="none" w="med" len="med"/>
            </a:ln>
          </c:spPr>
          <c:marker>
            <c:symbol val="none"/>
          </c:marker>
          <c:cat>
            <c:strRef>
              <c:f>'2.0.5'!$C$3:$I$3</c:f>
              <c:strCache>
                <c:ptCount val="7"/>
                <c:pt idx="0">
                  <c:v>2007</c:v>
                </c:pt>
                <c:pt idx="1">
                  <c:v>2008</c:v>
                </c:pt>
                <c:pt idx="2">
                  <c:v>2009</c:v>
                </c:pt>
                <c:pt idx="3">
                  <c:v>2010</c:v>
                </c:pt>
                <c:pt idx="4">
                  <c:v>2011</c:v>
                </c:pt>
                <c:pt idx="5">
                  <c:v>2012</c:v>
                </c:pt>
                <c:pt idx="6">
                  <c:v>2013</c:v>
                </c:pt>
              </c:strCache>
            </c:strRef>
          </c:cat>
          <c:val>
            <c:numRef>
              <c:f>'2.0.5'!$C$13:$I$13</c:f>
              <c:numCache>
                <c:formatCode>General</c:formatCode>
                <c:ptCount val="7"/>
                <c:pt idx="0">
                  <c:v>611</c:v>
                </c:pt>
                <c:pt idx="1">
                  <c:v>742</c:v>
                </c:pt>
                <c:pt idx="2">
                  <c:v>760</c:v>
                </c:pt>
                <c:pt idx="3">
                  <c:v>796</c:v>
                </c:pt>
                <c:pt idx="4">
                  <c:v>872</c:v>
                </c:pt>
                <c:pt idx="5">
                  <c:v>726</c:v>
                </c:pt>
                <c:pt idx="6">
                  <c:v>813</c:v>
                </c:pt>
              </c:numCache>
            </c:numRef>
          </c:val>
          <c:smooth val="0"/>
        </c:ser>
        <c:dLbls>
          <c:showLegendKey val="0"/>
          <c:showVal val="0"/>
          <c:showCatName val="0"/>
          <c:showSerName val="0"/>
          <c:showPercent val="0"/>
          <c:showBubbleSize val="0"/>
        </c:dLbls>
        <c:marker val="1"/>
        <c:smooth val="0"/>
        <c:axId val="169405440"/>
        <c:axId val="172229376"/>
      </c:lineChart>
      <c:lineChart>
        <c:grouping val="standard"/>
        <c:varyColors val="0"/>
        <c:ser>
          <c:idx val="9"/>
          <c:order val="9"/>
          <c:tx>
            <c:v>SeriesForSecondaryAxis</c:v>
          </c:tx>
          <c:spPr>
            <a:ln w="28575">
              <a:noFill/>
            </a:ln>
          </c:spPr>
          <c:marker>
            <c:symbol val="none"/>
          </c:marker>
          <c:smooth val="0"/>
        </c:ser>
        <c:dLbls>
          <c:showLegendKey val="0"/>
          <c:showVal val="0"/>
          <c:showCatName val="0"/>
          <c:showSerName val="0"/>
          <c:showPercent val="0"/>
          <c:showBubbleSize val="0"/>
        </c:dLbls>
        <c:marker val="1"/>
        <c:smooth val="0"/>
        <c:axId val="172232704"/>
        <c:axId val="172230912"/>
      </c:lineChart>
      <c:catAx>
        <c:axId val="169405440"/>
        <c:scaling>
          <c:orientation val="minMax"/>
        </c:scaling>
        <c:delete val="0"/>
        <c:axPos val="b"/>
        <c:numFmt formatCode="@" sourceLinked="0"/>
        <c:majorTickMark val="out"/>
        <c:minorTickMark val="none"/>
        <c:tickLblPos val="nextTo"/>
        <c:spPr>
          <a:noFill/>
          <a:ln w="12700"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0" vert="horz"/>
          <a:lstStyle/>
          <a:p>
            <a:pPr>
              <a:defRPr/>
            </a:pPr>
            <a:endParaRPr lang="da-DK"/>
          </a:p>
        </c:txPr>
        <c:crossAx val="172229376"/>
        <c:crosses val="autoZero"/>
        <c:auto val="1"/>
        <c:lblAlgn val="ctr"/>
        <c:lblOffset val="100"/>
        <c:noMultiLvlLbl val="0"/>
      </c:catAx>
      <c:valAx>
        <c:axId val="172229376"/>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General" sourceLinked="0"/>
        <c:majorTickMark val="out"/>
        <c:minorTickMark val="none"/>
        <c:tickLblPos val="nextTo"/>
        <c:spPr>
          <a:noFill/>
          <a:ln w="12700"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0" vert="horz"/>
          <a:lstStyle/>
          <a:p>
            <a:pPr>
              <a:defRPr/>
            </a:pPr>
            <a:endParaRPr lang="da-DK"/>
          </a:p>
        </c:txPr>
        <c:crossAx val="169405440"/>
        <c:crosses val="autoZero"/>
        <c:crossBetween val="between"/>
      </c:valAx>
      <c:valAx>
        <c:axId val="172230912"/>
        <c:scaling>
          <c:orientation val="minMax"/>
          <c:max val="2500"/>
          <c:min val="0"/>
        </c:scaling>
        <c:delete val="0"/>
        <c:axPos val="r"/>
        <c:numFmt formatCode="General" sourceLinked="0"/>
        <c:majorTickMark val="out"/>
        <c:minorTickMark val="none"/>
        <c:tickLblPos val="nextTo"/>
        <c:spPr>
          <a:ln w="12700" cap="flat" cmpd="sng" algn="ctr">
            <a:solidFill>
              <a:srgbClr val="000000"/>
            </a:solidFill>
            <a:prstDash val="solid"/>
            <a:round/>
            <a:headEnd type="none" w="med" len="med"/>
            <a:tailEnd type="none" w="med" len="med"/>
          </a:ln>
        </c:spPr>
        <c:txPr>
          <a:bodyPr rot="0" vert="horz"/>
          <a:lstStyle/>
          <a:p>
            <a:pPr>
              <a:defRPr/>
            </a:pPr>
            <a:endParaRPr lang="da-DK"/>
          </a:p>
        </c:txPr>
        <c:crossAx val="172232704"/>
        <c:crosses val="max"/>
        <c:crossBetween val="between"/>
        <c:majorUnit val="500"/>
        <c:minorUnit val="100"/>
      </c:valAx>
      <c:catAx>
        <c:axId val="172232704"/>
        <c:scaling>
          <c:orientation val="minMax"/>
        </c:scaling>
        <c:delete val="1"/>
        <c:axPos val="b"/>
        <c:majorTickMark val="out"/>
        <c:minorTickMark val="none"/>
        <c:tickLblPos val="nextTo"/>
        <c:crossAx val="172230912"/>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egendEntry>
        <c:idx val="9"/>
        <c:delete val="1"/>
      </c:legendEntry>
      <c:layout>
        <c:manualLayout>
          <c:xMode val="edge"/>
          <c:yMode val="edge"/>
          <c:x val="7.6038399391692808E-3"/>
          <c:y val="0.91440329218106997"/>
          <c:w val="0.96226744112075813"/>
          <c:h val="8.2304526748971193E-2"/>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1"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7.4487895716945996E-3"/>
          <c:y val="5.3449105761437889E-2"/>
          <c:w val="0.9906890130353817"/>
          <c:h val="0.88958606021171738"/>
        </c:manualLayout>
      </c:layout>
      <c:barChart>
        <c:barDir val="col"/>
        <c:grouping val="clustered"/>
        <c:varyColors val="0"/>
        <c:ser>
          <c:idx val="0"/>
          <c:order val="0"/>
          <c:tx>
            <c:strRef>
              <c:f>'2.0.5'!$C$3</c:f>
              <c:strCache>
                <c:ptCount val="1"/>
                <c:pt idx="0">
                  <c:v>2007</c:v>
                </c:pt>
              </c:strCache>
            </c:strRef>
          </c:tx>
          <c:spPr>
            <a:solidFill>
              <a:srgbClr val="888888"/>
            </a:solidFill>
            <a:ln>
              <a:noFill/>
              <a:round/>
            </a:ln>
            <a:effectLst/>
            <a:extLst>
              <a:ext uri="{91240B29-F687-4F45-9708-019B960494DF}">
                <a14:hiddenLine xmlns:a14="http://schemas.microsoft.com/office/drawing/2010/main">
                  <a:noFill/>
                  <a:round/>
                </a14:hiddenLine>
              </a:ext>
            </a:extLst>
          </c:spPr>
          <c:invertIfNegative val="0"/>
          <c:cat>
            <c:strRef>
              <c:f>'2.0.5'!$B$5:$B$13</c:f>
              <c:strCache>
                <c:ptCount val="9"/>
                <c:pt idx="0">
                  <c:v>Forskningsråd</c:v>
                </c:pt>
                <c:pt idx="1">
                  <c:v>Andre statslige midler</c:v>
                </c:pt>
                <c:pt idx="2">
                  <c:v>Andre offentlige midler</c:v>
                </c:pt>
                <c:pt idx="3">
                  <c:v>Danske virksomheder</c:v>
                </c:pt>
                <c:pt idx="4">
                  <c:v>Organisationer, fonde mv.</c:v>
                </c:pt>
                <c:pt idx="5">
                  <c:v>Udenlandske virksomheder</c:v>
                </c:pt>
                <c:pt idx="6">
                  <c:v>EU</c:v>
                </c:pt>
                <c:pt idx="7">
                  <c:v>Andre udenlandske kilder</c:v>
                </c:pt>
                <c:pt idx="8">
                  <c:v>Virksomheder i alt</c:v>
                </c:pt>
              </c:strCache>
            </c:strRef>
          </c:cat>
          <c:val>
            <c:numRef>
              <c:f>'2.0.5'!$C$5:$C$13</c:f>
              <c:numCache>
                <c:formatCode>General</c:formatCode>
                <c:ptCount val="9"/>
                <c:pt idx="0">
                  <c:v>1243</c:v>
                </c:pt>
                <c:pt idx="1">
                  <c:v>1273</c:v>
                </c:pt>
                <c:pt idx="2">
                  <c:v>326</c:v>
                </c:pt>
                <c:pt idx="3">
                  <c:v>475</c:v>
                </c:pt>
                <c:pt idx="4">
                  <c:v>1128</c:v>
                </c:pt>
                <c:pt idx="5">
                  <c:v>136</c:v>
                </c:pt>
                <c:pt idx="6">
                  <c:v>453</c:v>
                </c:pt>
                <c:pt idx="7">
                  <c:v>255</c:v>
                </c:pt>
                <c:pt idx="8">
                  <c:v>611</c:v>
                </c:pt>
              </c:numCache>
            </c:numRef>
          </c:val>
        </c:ser>
        <c:ser>
          <c:idx val="1"/>
          <c:order val="1"/>
          <c:tx>
            <c:strRef>
              <c:f>'2.0.5'!$D$3</c:f>
              <c:strCache>
                <c:ptCount val="1"/>
                <c:pt idx="0">
                  <c:v>2008</c:v>
                </c:pt>
              </c:strCache>
            </c:strRef>
          </c:tx>
          <c:spPr>
            <a:solidFill>
              <a:srgbClr val="A5027D"/>
            </a:solidFill>
            <a:ln>
              <a:noFill/>
              <a:round/>
            </a:ln>
            <a:effectLst/>
            <a:extLst>
              <a:ext uri="{91240B29-F687-4F45-9708-019B960494DF}">
                <a14:hiddenLine xmlns:a14="http://schemas.microsoft.com/office/drawing/2010/main">
                  <a:noFill/>
                  <a:round/>
                </a14:hiddenLine>
              </a:ext>
            </a:extLst>
          </c:spPr>
          <c:invertIfNegative val="0"/>
          <c:cat>
            <c:strRef>
              <c:f>'2.0.5'!$B$5:$B$13</c:f>
              <c:strCache>
                <c:ptCount val="9"/>
                <c:pt idx="0">
                  <c:v>Forskningsråd</c:v>
                </c:pt>
                <c:pt idx="1">
                  <c:v>Andre statslige midler</c:v>
                </c:pt>
                <c:pt idx="2">
                  <c:v>Andre offentlige midler</c:v>
                </c:pt>
                <c:pt idx="3">
                  <c:v>Danske virksomheder</c:v>
                </c:pt>
                <c:pt idx="4">
                  <c:v>Organisationer, fonde mv.</c:v>
                </c:pt>
                <c:pt idx="5">
                  <c:v>Udenlandske virksomheder</c:v>
                </c:pt>
                <c:pt idx="6">
                  <c:v>EU</c:v>
                </c:pt>
                <c:pt idx="7">
                  <c:v>Andre udenlandske kilder</c:v>
                </c:pt>
                <c:pt idx="8">
                  <c:v>Virksomheder i alt</c:v>
                </c:pt>
              </c:strCache>
            </c:strRef>
          </c:cat>
          <c:val>
            <c:numRef>
              <c:f>'2.0.5'!$D$5:$D$13</c:f>
              <c:numCache>
                <c:formatCode>General</c:formatCode>
                <c:ptCount val="9"/>
                <c:pt idx="0">
                  <c:v>1358</c:v>
                </c:pt>
                <c:pt idx="1">
                  <c:v>1587</c:v>
                </c:pt>
                <c:pt idx="2">
                  <c:v>367</c:v>
                </c:pt>
                <c:pt idx="3">
                  <c:v>640</c:v>
                </c:pt>
                <c:pt idx="4">
                  <c:v>1088</c:v>
                </c:pt>
                <c:pt idx="5">
                  <c:v>102</c:v>
                </c:pt>
                <c:pt idx="6">
                  <c:v>463</c:v>
                </c:pt>
                <c:pt idx="7">
                  <c:v>290</c:v>
                </c:pt>
                <c:pt idx="8">
                  <c:v>742</c:v>
                </c:pt>
              </c:numCache>
            </c:numRef>
          </c:val>
        </c:ser>
        <c:ser>
          <c:idx val="2"/>
          <c:order val="2"/>
          <c:tx>
            <c:strRef>
              <c:f>'2.0.5'!$E$3</c:f>
              <c:strCache>
                <c:ptCount val="1"/>
                <c:pt idx="0">
                  <c:v>2009</c:v>
                </c:pt>
              </c:strCache>
            </c:strRef>
          </c:tx>
          <c:spPr>
            <a:solidFill>
              <a:srgbClr val="17124D"/>
            </a:solidFill>
            <a:ln>
              <a:noFill/>
              <a:round/>
            </a:ln>
            <a:effectLst/>
            <a:extLst>
              <a:ext uri="{91240B29-F687-4F45-9708-019B960494DF}">
                <a14:hiddenLine xmlns:a14="http://schemas.microsoft.com/office/drawing/2010/main">
                  <a:noFill/>
                  <a:round/>
                </a14:hiddenLine>
              </a:ext>
            </a:extLst>
          </c:spPr>
          <c:invertIfNegative val="0"/>
          <c:cat>
            <c:strRef>
              <c:f>'2.0.5'!$B$5:$B$13</c:f>
              <c:strCache>
                <c:ptCount val="9"/>
                <c:pt idx="0">
                  <c:v>Forskningsråd</c:v>
                </c:pt>
                <c:pt idx="1">
                  <c:v>Andre statslige midler</c:v>
                </c:pt>
                <c:pt idx="2">
                  <c:v>Andre offentlige midler</c:v>
                </c:pt>
                <c:pt idx="3">
                  <c:v>Danske virksomheder</c:v>
                </c:pt>
                <c:pt idx="4">
                  <c:v>Organisationer, fonde mv.</c:v>
                </c:pt>
                <c:pt idx="5">
                  <c:v>Udenlandske virksomheder</c:v>
                </c:pt>
                <c:pt idx="6">
                  <c:v>EU</c:v>
                </c:pt>
                <c:pt idx="7">
                  <c:v>Andre udenlandske kilder</c:v>
                </c:pt>
                <c:pt idx="8">
                  <c:v>Virksomheder i alt</c:v>
                </c:pt>
              </c:strCache>
            </c:strRef>
          </c:cat>
          <c:val>
            <c:numRef>
              <c:f>'2.0.5'!$E$5:$E$13</c:f>
              <c:numCache>
                <c:formatCode>General</c:formatCode>
                <c:ptCount val="9"/>
                <c:pt idx="0">
                  <c:v>1687</c:v>
                </c:pt>
                <c:pt idx="1">
                  <c:v>1643</c:v>
                </c:pt>
                <c:pt idx="2">
                  <c:v>515</c:v>
                </c:pt>
                <c:pt idx="3">
                  <c:v>552</c:v>
                </c:pt>
                <c:pt idx="4">
                  <c:v>1391</c:v>
                </c:pt>
                <c:pt idx="5">
                  <c:v>208</c:v>
                </c:pt>
                <c:pt idx="6">
                  <c:v>538</c:v>
                </c:pt>
                <c:pt idx="7">
                  <c:v>281</c:v>
                </c:pt>
                <c:pt idx="8">
                  <c:v>760</c:v>
                </c:pt>
              </c:numCache>
            </c:numRef>
          </c:val>
        </c:ser>
        <c:ser>
          <c:idx val="3"/>
          <c:order val="3"/>
          <c:tx>
            <c:strRef>
              <c:f>'2.0.5'!$F$3</c:f>
              <c:strCache>
                <c:ptCount val="1"/>
                <c:pt idx="0">
                  <c:v>2010</c:v>
                </c:pt>
              </c:strCache>
            </c:strRef>
          </c:tx>
          <c:spPr>
            <a:solidFill>
              <a:srgbClr val="E6821E"/>
            </a:solidFill>
            <a:ln>
              <a:noFill/>
              <a:round/>
            </a:ln>
            <a:effectLst/>
            <a:extLst>
              <a:ext uri="{91240B29-F687-4F45-9708-019B960494DF}">
                <a14:hiddenLine xmlns:a14="http://schemas.microsoft.com/office/drawing/2010/main">
                  <a:noFill/>
                  <a:round/>
                </a14:hiddenLine>
              </a:ext>
            </a:extLst>
          </c:spPr>
          <c:invertIfNegative val="0"/>
          <c:cat>
            <c:strRef>
              <c:f>'2.0.5'!$B$5:$B$13</c:f>
              <c:strCache>
                <c:ptCount val="9"/>
                <c:pt idx="0">
                  <c:v>Forskningsråd</c:v>
                </c:pt>
                <c:pt idx="1">
                  <c:v>Andre statslige midler</c:v>
                </c:pt>
                <c:pt idx="2">
                  <c:v>Andre offentlige midler</c:v>
                </c:pt>
                <c:pt idx="3">
                  <c:v>Danske virksomheder</c:v>
                </c:pt>
                <c:pt idx="4">
                  <c:v>Organisationer, fonde mv.</c:v>
                </c:pt>
                <c:pt idx="5">
                  <c:v>Udenlandske virksomheder</c:v>
                </c:pt>
                <c:pt idx="6">
                  <c:v>EU</c:v>
                </c:pt>
                <c:pt idx="7">
                  <c:v>Andre udenlandske kilder</c:v>
                </c:pt>
                <c:pt idx="8">
                  <c:v>Virksomheder i alt</c:v>
                </c:pt>
              </c:strCache>
            </c:strRef>
          </c:cat>
          <c:val>
            <c:numRef>
              <c:f>'2.0.5'!$F$5:$F$13</c:f>
              <c:numCache>
                <c:formatCode>General</c:formatCode>
                <c:ptCount val="9"/>
                <c:pt idx="0">
                  <c:v>2056</c:v>
                </c:pt>
                <c:pt idx="1">
                  <c:v>1749</c:v>
                </c:pt>
                <c:pt idx="2">
                  <c:v>488</c:v>
                </c:pt>
                <c:pt idx="3">
                  <c:v>541</c:v>
                </c:pt>
                <c:pt idx="4">
                  <c:v>1647</c:v>
                </c:pt>
                <c:pt idx="5">
                  <c:v>255</c:v>
                </c:pt>
                <c:pt idx="6">
                  <c:v>584</c:v>
                </c:pt>
                <c:pt idx="7">
                  <c:v>369</c:v>
                </c:pt>
                <c:pt idx="8">
                  <c:v>796</c:v>
                </c:pt>
              </c:numCache>
            </c:numRef>
          </c:val>
        </c:ser>
        <c:ser>
          <c:idx val="4"/>
          <c:order val="4"/>
          <c:tx>
            <c:strRef>
              <c:f>'2.0.5'!$G$3</c:f>
              <c:strCache>
                <c:ptCount val="1"/>
                <c:pt idx="0">
                  <c:v>2011</c:v>
                </c:pt>
              </c:strCache>
            </c:strRef>
          </c:tx>
          <c:spPr>
            <a:solidFill>
              <a:srgbClr val="A7D3EC"/>
            </a:solidFill>
            <a:ln>
              <a:noFill/>
              <a:round/>
            </a:ln>
            <a:effectLst/>
            <a:extLst>
              <a:ext uri="{91240B29-F687-4F45-9708-019B960494DF}">
                <a14:hiddenLine xmlns:a14="http://schemas.microsoft.com/office/drawing/2010/main">
                  <a:noFill/>
                  <a:round/>
                </a14:hiddenLine>
              </a:ext>
            </a:extLst>
          </c:spPr>
          <c:invertIfNegative val="0"/>
          <c:cat>
            <c:strRef>
              <c:f>'2.0.5'!$B$5:$B$13</c:f>
              <c:strCache>
                <c:ptCount val="9"/>
                <c:pt idx="0">
                  <c:v>Forskningsråd</c:v>
                </c:pt>
                <c:pt idx="1">
                  <c:v>Andre statslige midler</c:v>
                </c:pt>
                <c:pt idx="2">
                  <c:v>Andre offentlige midler</c:v>
                </c:pt>
                <c:pt idx="3">
                  <c:v>Danske virksomheder</c:v>
                </c:pt>
                <c:pt idx="4">
                  <c:v>Organisationer, fonde mv.</c:v>
                </c:pt>
                <c:pt idx="5">
                  <c:v>Udenlandske virksomheder</c:v>
                </c:pt>
                <c:pt idx="6">
                  <c:v>EU</c:v>
                </c:pt>
                <c:pt idx="7">
                  <c:v>Andre udenlandske kilder</c:v>
                </c:pt>
                <c:pt idx="8">
                  <c:v>Virksomheder i alt</c:v>
                </c:pt>
              </c:strCache>
            </c:strRef>
          </c:cat>
          <c:val>
            <c:numRef>
              <c:f>'2.0.5'!$G$5:$G$13</c:f>
              <c:numCache>
                <c:formatCode>General</c:formatCode>
                <c:ptCount val="9"/>
                <c:pt idx="0">
                  <c:v>1886</c:v>
                </c:pt>
                <c:pt idx="1">
                  <c:v>1867</c:v>
                </c:pt>
                <c:pt idx="2">
                  <c:v>508</c:v>
                </c:pt>
                <c:pt idx="3">
                  <c:v>646</c:v>
                </c:pt>
                <c:pt idx="4">
                  <c:v>1764</c:v>
                </c:pt>
                <c:pt idx="5">
                  <c:v>226</c:v>
                </c:pt>
                <c:pt idx="6">
                  <c:v>593</c:v>
                </c:pt>
                <c:pt idx="7">
                  <c:v>439</c:v>
                </c:pt>
                <c:pt idx="8">
                  <c:v>872</c:v>
                </c:pt>
              </c:numCache>
            </c:numRef>
          </c:val>
        </c:ser>
        <c:ser>
          <c:idx val="5"/>
          <c:order val="5"/>
          <c:tx>
            <c:strRef>
              <c:f>'2.0.5'!$H$3</c:f>
              <c:strCache>
                <c:ptCount val="1"/>
                <c:pt idx="0">
                  <c:v>2012</c:v>
                </c:pt>
              </c:strCache>
            </c:strRef>
          </c:tx>
          <c:spPr>
            <a:solidFill>
              <a:srgbClr val="B4B4B4"/>
            </a:solidFill>
            <a:ln>
              <a:noFill/>
              <a:round/>
            </a:ln>
            <a:effectLst/>
            <a:extLst>
              <a:ext uri="{91240B29-F687-4F45-9708-019B960494DF}">
                <a14:hiddenLine xmlns:a14="http://schemas.microsoft.com/office/drawing/2010/main">
                  <a:noFill/>
                  <a:round/>
                </a14:hiddenLine>
              </a:ext>
            </a:extLst>
          </c:spPr>
          <c:invertIfNegative val="0"/>
          <c:cat>
            <c:strRef>
              <c:f>'2.0.5'!$B$5:$B$13</c:f>
              <c:strCache>
                <c:ptCount val="9"/>
                <c:pt idx="0">
                  <c:v>Forskningsråd</c:v>
                </c:pt>
                <c:pt idx="1">
                  <c:v>Andre statslige midler</c:v>
                </c:pt>
                <c:pt idx="2">
                  <c:v>Andre offentlige midler</c:v>
                </c:pt>
                <c:pt idx="3">
                  <c:v>Danske virksomheder</c:v>
                </c:pt>
                <c:pt idx="4">
                  <c:v>Organisationer, fonde mv.</c:v>
                </c:pt>
                <c:pt idx="5">
                  <c:v>Udenlandske virksomheder</c:v>
                </c:pt>
                <c:pt idx="6">
                  <c:v>EU</c:v>
                </c:pt>
                <c:pt idx="7">
                  <c:v>Andre udenlandske kilder</c:v>
                </c:pt>
                <c:pt idx="8">
                  <c:v>Virksomheder i alt</c:v>
                </c:pt>
              </c:strCache>
            </c:strRef>
          </c:cat>
          <c:val>
            <c:numRef>
              <c:f>'2.0.5'!$H$5:$H$13</c:f>
              <c:numCache>
                <c:formatCode>General</c:formatCode>
                <c:ptCount val="9"/>
                <c:pt idx="0">
                  <c:v>2170</c:v>
                </c:pt>
                <c:pt idx="1">
                  <c:v>1915</c:v>
                </c:pt>
                <c:pt idx="2">
                  <c:v>555</c:v>
                </c:pt>
                <c:pt idx="3">
                  <c:v>540</c:v>
                </c:pt>
                <c:pt idx="4">
                  <c:v>1932</c:v>
                </c:pt>
                <c:pt idx="5">
                  <c:v>186</c:v>
                </c:pt>
                <c:pt idx="6">
                  <c:v>779</c:v>
                </c:pt>
                <c:pt idx="7">
                  <c:v>435</c:v>
                </c:pt>
                <c:pt idx="8">
                  <c:v>726</c:v>
                </c:pt>
              </c:numCache>
            </c:numRef>
          </c:val>
        </c:ser>
        <c:ser>
          <c:idx val="6"/>
          <c:order val="6"/>
          <c:tx>
            <c:strRef>
              <c:f>'2.0.5'!$I$3</c:f>
              <c:strCache>
                <c:ptCount val="1"/>
                <c:pt idx="0">
                  <c:v>2013</c:v>
                </c:pt>
              </c:strCache>
            </c:strRef>
          </c:tx>
          <c:spPr>
            <a:solidFill>
              <a:srgbClr val="009037"/>
            </a:solidFill>
            <a:ln>
              <a:noFill/>
              <a:round/>
            </a:ln>
            <a:effectLst/>
            <a:extLst>
              <a:ext uri="{91240B29-F687-4F45-9708-019B960494DF}">
                <a14:hiddenLine xmlns:a14="http://schemas.microsoft.com/office/drawing/2010/main">
                  <a:noFill/>
                  <a:round/>
                </a14:hiddenLine>
              </a:ext>
            </a:extLst>
          </c:spPr>
          <c:invertIfNegative val="0"/>
          <c:cat>
            <c:strRef>
              <c:f>'2.0.5'!$B$5:$B$13</c:f>
              <c:strCache>
                <c:ptCount val="9"/>
                <c:pt idx="0">
                  <c:v>Forskningsråd</c:v>
                </c:pt>
                <c:pt idx="1">
                  <c:v>Andre statslige midler</c:v>
                </c:pt>
                <c:pt idx="2">
                  <c:v>Andre offentlige midler</c:v>
                </c:pt>
                <c:pt idx="3">
                  <c:v>Danske virksomheder</c:v>
                </c:pt>
                <c:pt idx="4">
                  <c:v>Organisationer, fonde mv.</c:v>
                </c:pt>
                <c:pt idx="5">
                  <c:v>Udenlandske virksomheder</c:v>
                </c:pt>
                <c:pt idx="6">
                  <c:v>EU</c:v>
                </c:pt>
                <c:pt idx="7">
                  <c:v>Andre udenlandske kilder</c:v>
                </c:pt>
                <c:pt idx="8">
                  <c:v>Virksomheder i alt</c:v>
                </c:pt>
              </c:strCache>
            </c:strRef>
          </c:cat>
          <c:val>
            <c:numRef>
              <c:f>'2.0.5'!$I$5:$I$13</c:f>
              <c:numCache>
                <c:formatCode>General</c:formatCode>
                <c:ptCount val="9"/>
                <c:pt idx="0">
                  <c:v>2145</c:v>
                </c:pt>
                <c:pt idx="1">
                  <c:v>1956</c:v>
                </c:pt>
                <c:pt idx="2">
                  <c:v>591</c:v>
                </c:pt>
                <c:pt idx="3">
                  <c:v>557</c:v>
                </c:pt>
                <c:pt idx="4">
                  <c:v>2257</c:v>
                </c:pt>
                <c:pt idx="5">
                  <c:v>256</c:v>
                </c:pt>
                <c:pt idx="6">
                  <c:v>896</c:v>
                </c:pt>
                <c:pt idx="7">
                  <c:v>479</c:v>
                </c:pt>
                <c:pt idx="8">
                  <c:v>813</c:v>
                </c:pt>
              </c:numCache>
            </c:numRef>
          </c:val>
        </c:ser>
        <c:dLbls>
          <c:showLegendKey val="0"/>
          <c:showVal val="0"/>
          <c:showCatName val="0"/>
          <c:showSerName val="0"/>
          <c:showPercent val="0"/>
          <c:showBubbleSize val="0"/>
        </c:dLbls>
        <c:gapWidth val="100"/>
        <c:overlap val="-10"/>
        <c:axId val="172297600"/>
        <c:axId val="172303488"/>
      </c:barChart>
      <c:barChart>
        <c:barDir val="col"/>
        <c:grouping val="clustered"/>
        <c:varyColors val="0"/>
        <c:ser>
          <c:idx val="7"/>
          <c:order val="7"/>
          <c:tx>
            <c:v>SeriesForSecondaryAxis</c:v>
          </c:tx>
          <c:spPr>
            <a:noFill/>
            <a:ln w="25400">
              <a:noFill/>
            </a:ln>
          </c:spPr>
          <c:invertIfNegative val="0"/>
        </c:ser>
        <c:dLbls>
          <c:showLegendKey val="0"/>
          <c:showVal val="0"/>
          <c:showCatName val="0"/>
          <c:showSerName val="0"/>
          <c:showPercent val="0"/>
          <c:showBubbleSize val="0"/>
        </c:dLbls>
        <c:gapWidth val="100"/>
        <c:overlap val="-10"/>
        <c:axId val="172310912"/>
        <c:axId val="172305024"/>
      </c:barChart>
      <c:catAx>
        <c:axId val="172297600"/>
        <c:scaling>
          <c:orientation val="minMax"/>
        </c:scaling>
        <c:delete val="0"/>
        <c:axPos val="b"/>
        <c:numFmt formatCode="@" sourceLinked="0"/>
        <c:majorTickMark val="out"/>
        <c:minorTickMark val="none"/>
        <c:tickLblPos val="nextTo"/>
        <c:spPr>
          <a:noFill/>
          <a:ln w="12700"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2700000" vert="horz"/>
          <a:lstStyle/>
          <a:p>
            <a:pPr>
              <a:defRPr sz="650" b="1" i="0" strike="noStrike" baseline="0">
                <a:solidFill>
                  <a:srgbClr val="000000"/>
                </a:solidFill>
                <a:latin typeface="Calibri"/>
                <a:ea typeface="Calibri"/>
                <a:cs typeface="Calibri"/>
              </a:defRPr>
            </a:pPr>
            <a:endParaRPr lang="da-DK"/>
          </a:p>
        </c:txPr>
        <c:crossAx val="172303488"/>
        <c:crosses val="autoZero"/>
        <c:auto val="1"/>
        <c:lblAlgn val="ctr"/>
        <c:lblOffset val="100"/>
        <c:noMultiLvlLbl val="0"/>
      </c:catAx>
      <c:valAx>
        <c:axId val="172303488"/>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General" sourceLinked="0"/>
        <c:majorTickMark val="out"/>
        <c:minorTickMark val="none"/>
        <c:tickLblPos val="nextTo"/>
        <c:spPr>
          <a:noFill/>
          <a:ln w="12700"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172297600"/>
        <c:crosses val="autoZero"/>
        <c:crossBetween val="between"/>
      </c:valAx>
      <c:valAx>
        <c:axId val="172305024"/>
        <c:scaling>
          <c:orientation val="minMax"/>
          <c:max val="2500"/>
          <c:min val="0"/>
        </c:scaling>
        <c:delete val="0"/>
        <c:axPos val="r"/>
        <c:numFmt formatCode="General" sourceLinked="0"/>
        <c:majorTickMark val="out"/>
        <c:minorTickMark val="none"/>
        <c:tickLblPos val="nextTo"/>
        <c:spPr>
          <a:ln w="12700" cap="flat" cmpd="sng" algn="ctr">
            <a:solidFill>
              <a:srgbClr val="000000"/>
            </a:solidFill>
            <a:prstDash val="solid"/>
            <a:round/>
            <a:headEnd type="none" w="med" len="med"/>
            <a:tailEnd type="none" w="med" len="med"/>
          </a:ln>
        </c:spPr>
        <c:txPr>
          <a:bodyPr rot="0" vert="horz"/>
          <a:lstStyle/>
          <a:p>
            <a:pPr>
              <a:defRPr/>
            </a:pPr>
            <a:endParaRPr lang="da-DK"/>
          </a:p>
        </c:txPr>
        <c:crossAx val="172310912"/>
        <c:crosses val="max"/>
        <c:crossBetween val="between"/>
        <c:majorUnit val="500"/>
        <c:minorUnit val="100"/>
      </c:valAx>
      <c:catAx>
        <c:axId val="172310912"/>
        <c:scaling>
          <c:orientation val="minMax"/>
        </c:scaling>
        <c:delete val="1"/>
        <c:axPos val="b"/>
        <c:majorTickMark val="out"/>
        <c:minorTickMark val="none"/>
        <c:tickLblPos val="nextTo"/>
        <c:crossAx val="172305024"/>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egendEntry>
        <c:idx val="7"/>
        <c:delete val="1"/>
      </c:legendEntry>
      <c:layout>
        <c:manualLayout>
          <c:xMode val="edge"/>
          <c:yMode val="edge"/>
          <c:x val="7.4487895716945996E-3"/>
          <c:y val="0.95371607235318867"/>
          <c:w val="0.33007126204196574"/>
          <c:h val="4.2723625520133507E-2"/>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Pt>
            <c:idx val="4"/>
            <c:invertIfNegative val="0"/>
            <c:bubble3D val="0"/>
            <c:spPr>
              <a:solidFill>
                <a:schemeClr val="tx2">
                  <a:lumMod val="60000"/>
                  <a:lumOff val="40000"/>
                </a:schemeClr>
              </a:solidFill>
              <a:ln>
                <a:solidFill>
                  <a:schemeClr val="accent1"/>
                </a:solidFill>
              </a:ln>
            </c:spPr>
          </c:dPt>
          <c:cat>
            <c:strRef>
              <c:f>'2.1.3'!$B$10:$B$20</c:f>
              <c:strCache>
                <c:ptCount val="11"/>
                <c:pt idx="0">
                  <c:v>supervisor</c:v>
                </c:pt>
                <c:pt idx="1">
                  <c:v>mødedeltager</c:v>
                </c:pt>
                <c:pt idx="2">
                  <c:v>forsker</c:v>
                </c:pt>
                <c:pt idx="3">
                  <c:v>forfatter</c:v>
                </c:pt>
                <c:pt idx="4">
                  <c:v>aktionær</c:v>
                </c:pt>
                <c:pt idx="5">
                  <c:v>projektlæge</c:v>
                </c:pt>
                <c:pt idx="6">
                  <c:v>konsulent</c:v>
                </c:pt>
                <c:pt idx="7">
                  <c:v>underviser</c:v>
                </c:pt>
                <c:pt idx="8">
                  <c:v>foredragsholder</c:v>
                </c:pt>
                <c:pt idx="9">
                  <c:v>advisory board medlem </c:v>
                </c:pt>
                <c:pt idx="10">
                  <c:v>investigator (heraf 871 primary)</c:v>
                </c:pt>
              </c:strCache>
            </c:strRef>
          </c:cat>
          <c:val>
            <c:numRef>
              <c:f>'2.1.3'!$C$10:$C$20</c:f>
              <c:numCache>
                <c:formatCode>General</c:formatCode>
                <c:ptCount val="11"/>
                <c:pt idx="0">
                  <c:v>2</c:v>
                </c:pt>
                <c:pt idx="1">
                  <c:v>3</c:v>
                </c:pt>
                <c:pt idx="2">
                  <c:v>11</c:v>
                </c:pt>
                <c:pt idx="3">
                  <c:v>53</c:v>
                </c:pt>
                <c:pt idx="4">
                  <c:v>87</c:v>
                </c:pt>
                <c:pt idx="5">
                  <c:v>224</c:v>
                </c:pt>
                <c:pt idx="6">
                  <c:v>281</c:v>
                </c:pt>
                <c:pt idx="7">
                  <c:v>666</c:v>
                </c:pt>
                <c:pt idx="8">
                  <c:v>887</c:v>
                </c:pt>
                <c:pt idx="9">
                  <c:v>1078</c:v>
                </c:pt>
                <c:pt idx="10">
                  <c:v>2145</c:v>
                </c:pt>
              </c:numCache>
            </c:numRef>
          </c:val>
        </c:ser>
        <c:dLbls>
          <c:showLegendKey val="0"/>
          <c:showVal val="0"/>
          <c:showCatName val="0"/>
          <c:showSerName val="0"/>
          <c:showPercent val="0"/>
          <c:showBubbleSize val="0"/>
        </c:dLbls>
        <c:gapWidth val="150"/>
        <c:axId val="169668992"/>
        <c:axId val="169670528"/>
      </c:barChart>
      <c:catAx>
        <c:axId val="169668992"/>
        <c:scaling>
          <c:orientation val="minMax"/>
        </c:scaling>
        <c:delete val="0"/>
        <c:axPos val="l"/>
        <c:majorTickMark val="out"/>
        <c:minorTickMark val="none"/>
        <c:tickLblPos val="nextTo"/>
        <c:crossAx val="169670528"/>
        <c:crosses val="autoZero"/>
        <c:auto val="1"/>
        <c:lblAlgn val="ctr"/>
        <c:lblOffset val="100"/>
        <c:noMultiLvlLbl val="0"/>
      </c:catAx>
      <c:valAx>
        <c:axId val="169670528"/>
        <c:scaling>
          <c:orientation val="minMax"/>
        </c:scaling>
        <c:delete val="0"/>
        <c:axPos val="b"/>
        <c:majorGridlines/>
        <c:numFmt formatCode="General" sourceLinked="1"/>
        <c:majorTickMark val="out"/>
        <c:minorTickMark val="none"/>
        <c:tickLblPos val="nextTo"/>
        <c:crossAx val="169668992"/>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3.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0</xdr:col>
      <xdr:colOff>23812</xdr:colOff>
      <xdr:row>42</xdr:row>
      <xdr:rowOff>154782</xdr:rowOff>
    </xdr:from>
    <xdr:to>
      <xdr:col>12</xdr:col>
      <xdr:colOff>343852</xdr:colOff>
      <xdr:row>50</xdr:row>
      <xdr:rowOff>79534</xdr:rowOff>
    </xdr:to>
    <xdr:sp macro="" textlink="">
      <xdr:nvSpPr>
        <xdr:cNvPr id="2" name="Tekstboks 1"/>
        <xdr:cNvSpPr txBox="1"/>
      </xdr:nvSpPr>
      <xdr:spPr>
        <a:xfrm>
          <a:off x="23812" y="8977313"/>
          <a:ext cx="7249478" cy="12582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900">
              <a:latin typeface="+mn-lt"/>
            </a:rPr>
            <a:t>Source: Public Research Commercialisation Survey Denmark 2013 (DNK); swiTTreport 2014 - Swiss Technology Transfer Report (CHE); Higher Education – Business and Community Interaction survey 2012-13 (GBR); National Survey of Research Commercialisation 2012-2013 (AUS); AUTM U.S. Licensing Activity Survey: FY2013 (USA); AUTM Canadian Licensing Activity Survey: FY2013 (CAN); XII  Rapporto  Netval  sulla  Valorizzazione  della  Ricerca  Pubblica  Italiana - 2014 (ITA); Annual Knowledge Transfer Survey 2013 (IRE); Enquête nationale sur les indicateurs de la valorisation et des partenariats 2008-2011 (FRA); Main Science and Technology Indicators (OECD)</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152400</xdr:colOff>
      <xdr:row>9</xdr:row>
      <xdr:rowOff>160020</xdr:rowOff>
    </xdr:from>
    <xdr:to>
      <xdr:col>10</xdr:col>
      <xdr:colOff>152400</xdr:colOff>
      <xdr:row>29</xdr:row>
      <xdr:rowOff>129540</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0.0069</cdr:x>
      <cdr:y>0.01401</cdr:y>
    </cdr:from>
    <cdr:to>
      <cdr:x>0.04551</cdr:x>
      <cdr:y>0.04206</cdr:y>
    </cdr:to>
    <cdr:sp macro="" textlink="">
      <cdr:nvSpPr>
        <cdr:cNvPr id="3" name="AxisTitleValuePrimary"/>
        <cdr:cNvSpPr txBox="1"/>
      </cdr:nvSpPr>
      <cdr:spPr>
        <a:xfrm xmlns:a="http://schemas.openxmlformats.org/drawingml/2006/main">
          <a:off x="50800" y="50800"/>
          <a:ext cx="284180"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AxisTitle</a:t>
          </a:r>
        </a:p>
      </cdr:txBody>
    </cdr:sp>
  </cdr:relSizeAnchor>
  <cdr:relSizeAnchor xmlns:cdr="http://schemas.openxmlformats.org/drawingml/2006/chartDrawing">
    <cdr:from>
      <cdr:x>0.95915</cdr:x>
      <cdr:y>0.01401</cdr:y>
    </cdr:from>
    <cdr:to>
      <cdr:x>0.99776</cdr:x>
      <cdr:y>0.04206</cdr:y>
    </cdr:to>
    <cdr:sp macro="" textlink="">
      <cdr:nvSpPr>
        <cdr:cNvPr id="4" name="AxisTitleValueSecondary"/>
        <cdr:cNvSpPr txBox="1"/>
      </cdr:nvSpPr>
      <cdr:spPr>
        <a:xfrm xmlns:a="http://schemas.openxmlformats.org/drawingml/2006/main">
          <a:off x="7060230" y="50800"/>
          <a:ext cx="284180" cy="101759"/>
        </a:xfrm>
        <a:prstGeom xmlns:a="http://schemas.openxmlformats.org/drawingml/2006/main" prst="rect">
          <a:avLst/>
        </a:prstGeom>
        <a:solidFill xmlns:a="http://schemas.openxmlformats.org/drawingml/2006/main">
          <a:srgbClr val="FFFFFF">
            <a:alpha val="0"/>
          </a:srgbClr>
        </a:solidFill>
        <a:ln xmlns:a="http://schemas.openxmlformats.org/drawingml/2006/main" w="9525" cap="flat" cmpd="sng" algn="ctr">
          <a:noFill/>
          <a:prstDash val="solid"/>
          <a:round/>
          <a:headEnd type="none" w="med" len="med"/>
          <a:tailEnd type="none" w="med" len="med"/>
        </a:ln>
        <a:extLst xmlns:a="http://schemas.openxmlformats.org/drawingml/2006/main">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AxisTitle</a:t>
          </a:r>
        </a:p>
      </cdr:txBody>
    </cdr:sp>
  </cdr:relSizeAnchor>
</c:userShapes>
</file>

<file path=xl/drawings/drawing12.xml><?xml version="1.0" encoding="utf-8"?>
<xdr:wsDr xmlns:xdr="http://schemas.openxmlformats.org/drawingml/2006/spreadsheetDrawing" xmlns:a="http://schemas.openxmlformats.org/drawingml/2006/main">
  <xdr:twoCellAnchor editAs="absolute">
    <xdr:from>
      <xdr:col>9</xdr:col>
      <xdr:colOff>104775</xdr:colOff>
      <xdr:row>18</xdr:row>
      <xdr:rowOff>18574</xdr:rowOff>
    </xdr:from>
    <xdr:to>
      <xdr:col>21</xdr:col>
      <xdr:colOff>540067</xdr:colOff>
      <xdr:row>30</xdr:row>
      <xdr:rowOff>175260</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10</xdr:col>
      <xdr:colOff>28575</xdr:colOff>
      <xdr:row>2</xdr:row>
      <xdr:rowOff>34290</xdr:rowOff>
    </xdr:from>
    <xdr:to>
      <xdr:col>19</xdr:col>
      <xdr:colOff>74295</xdr:colOff>
      <xdr:row>16</xdr:row>
      <xdr:rowOff>34290</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0</xdr:colOff>
      <xdr:row>18</xdr:row>
      <xdr:rowOff>75724</xdr:rowOff>
    </xdr:from>
    <xdr:to>
      <xdr:col>8</xdr:col>
      <xdr:colOff>164783</xdr:colOff>
      <xdr:row>33</xdr:row>
      <xdr:rowOff>87630</xdr:rowOff>
    </xdr:to>
    <xdr:graphicFrame macro="">
      <xdr:nvGraphicFramePr>
        <xdr:cNvPr id="4" name="Diagra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0.00697</cdr:x>
      <cdr:y>0.02492</cdr:y>
    </cdr:from>
    <cdr:to>
      <cdr:x>0.04594</cdr:x>
      <cdr:y>0.07484</cdr:y>
    </cdr:to>
    <cdr:sp macro="" textlink="">
      <cdr:nvSpPr>
        <cdr:cNvPr id="3" name="AxisTitleValuePrimary"/>
        <cdr:cNvSpPr txBox="1"/>
      </cdr:nvSpPr>
      <cdr:spPr>
        <a:xfrm xmlns:a="http://schemas.openxmlformats.org/drawingml/2006/main">
          <a:off x="50800" y="50800"/>
          <a:ext cx="284180"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AxisTitle</a:t>
          </a:r>
        </a:p>
      </cdr:txBody>
    </cdr:sp>
  </cdr:relSizeAnchor>
  <cdr:relSizeAnchor xmlns:cdr="http://schemas.openxmlformats.org/drawingml/2006/chartDrawing">
    <cdr:from>
      <cdr:x>0.95929</cdr:x>
      <cdr:y>0.02492</cdr:y>
    </cdr:from>
    <cdr:to>
      <cdr:x>0.99826</cdr:x>
      <cdr:y>0.07484</cdr:y>
    </cdr:to>
    <cdr:sp macro="" textlink="">
      <cdr:nvSpPr>
        <cdr:cNvPr id="4" name="AxisTitleValueSecondary"/>
        <cdr:cNvSpPr txBox="1"/>
      </cdr:nvSpPr>
      <cdr:spPr>
        <a:xfrm xmlns:a="http://schemas.openxmlformats.org/drawingml/2006/main">
          <a:off x="6995460" y="50800"/>
          <a:ext cx="284180" cy="101759"/>
        </a:xfrm>
        <a:prstGeom xmlns:a="http://schemas.openxmlformats.org/drawingml/2006/main" prst="rect">
          <a:avLst/>
        </a:prstGeom>
        <a:solidFill xmlns:a="http://schemas.openxmlformats.org/drawingml/2006/main">
          <a:srgbClr val="FFFFFF">
            <a:alpha val="0"/>
          </a:srgbClr>
        </a:solidFill>
        <a:ln xmlns:a="http://schemas.openxmlformats.org/drawingml/2006/main" w="9525" cap="flat" cmpd="sng" algn="ctr">
          <a:noFill/>
          <a:prstDash val="solid"/>
          <a:round/>
          <a:headEnd type="none" w="med" len="med"/>
          <a:tailEnd type="none" w="med" len="med"/>
        </a:ln>
        <a:extLst xmlns:a="http://schemas.openxmlformats.org/drawingml/2006/main">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AxisTitle</a:t>
          </a:r>
        </a:p>
      </cdr:txBody>
    </cdr:sp>
  </cdr:relSizeAnchor>
</c:userShapes>
</file>

<file path=xl/drawings/drawing14.xml><?xml version="1.0" encoding="utf-8"?>
<c:userShapes xmlns:c="http://schemas.openxmlformats.org/drawingml/2006/chart">
  <cdr:relSizeAnchor xmlns:cdr="http://schemas.openxmlformats.org/drawingml/2006/chartDrawing">
    <cdr:from>
      <cdr:x>0.00918</cdr:x>
      <cdr:y>0.01852</cdr:y>
    </cdr:from>
    <cdr:to>
      <cdr:x>0.06055</cdr:x>
      <cdr:y>0.05561</cdr:y>
    </cdr:to>
    <cdr:sp macro="" textlink="">
      <cdr:nvSpPr>
        <cdr:cNvPr id="3" name="AxisTitleValuePrimary"/>
        <cdr:cNvSpPr txBox="1"/>
      </cdr:nvSpPr>
      <cdr:spPr>
        <a:xfrm xmlns:a="http://schemas.openxmlformats.org/drawingml/2006/main">
          <a:off x="50800" y="50800"/>
          <a:ext cx="284180"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AxisTitle</a:t>
          </a:r>
        </a:p>
      </cdr:txBody>
    </cdr:sp>
  </cdr:relSizeAnchor>
  <cdr:relSizeAnchor xmlns:cdr="http://schemas.openxmlformats.org/drawingml/2006/chartDrawing">
    <cdr:from>
      <cdr:x>0.94634</cdr:x>
      <cdr:y>0.01852</cdr:y>
    </cdr:from>
    <cdr:to>
      <cdr:x>0.9977</cdr:x>
      <cdr:y>0.05561</cdr:y>
    </cdr:to>
    <cdr:sp macro="" textlink="">
      <cdr:nvSpPr>
        <cdr:cNvPr id="4" name="AxisTitleValueSecondary"/>
        <cdr:cNvSpPr txBox="1"/>
      </cdr:nvSpPr>
      <cdr:spPr>
        <a:xfrm xmlns:a="http://schemas.openxmlformats.org/drawingml/2006/main">
          <a:off x="5235240" y="50800"/>
          <a:ext cx="284180" cy="101759"/>
        </a:xfrm>
        <a:prstGeom xmlns:a="http://schemas.openxmlformats.org/drawingml/2006/main" prst="rect">
          <a:avLst/>
        </a:prstGeom>
        <a:solidFill xmlns:a="http://schemas.openxmlformats.org/drawingml/2006/main">
          <a:srgbClr val="FFFFFF">
            <a:alpha val="0"/>
          </a:srgbClr>
        </a:solidFill>
        <a:ln xmlns:a="http://schemas.openxmlformats.org/drawingml/2006/main" w="9525" cap="flat" cmpd="sng" algn="ctr">
          <a:noFill/>
          <a:prstDash val="solid"/>
          <a:round/>
          <a:headEnd type="none" w="med" len="med"/>
          <a:tailEnd type="none" w="med" len="med"/>
        </a:ln>
        <a:extLst xmlns:a="http://schemas.openxmlformats.org/drawingml/2006/main">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AxisTitle</a:t>
          </a:r>
        </a:p>
      </cdr:txBody>
    </cdr:sp>
  </cdr:relSizeAnchor>
</c:userShapes>
</file>

<file path=xl/drawings/drawing15.xml><?xml version="1.0" encoding="utf-8"?>
<xdr:wsDr xmlns:xdr="http://schemas.openxmlformats.org/drawingml/2006/spreadsheetDrawing" xmlns:a="http://schemas.openxmlformats.org/drawingml/2006/main">
  <xdr:twoCellAnchor editAs="absolute">
    <xdr:from>
      <xdr:col>5</xdr:col>
      <xdr:colOff>160020</xdr:colOff>
      <xdr:row>2</xdr:row>
      <xdr:rowOff>133350</xdr:rowOff>
    </xdr:from>
    <xdr:to>
      <xdr:col>12</xdr:col>
      <xdr:colOff>464820</xdr:colOff>
      <xdr:row>17</xdr:row>
      <xdr:rowOff>98107</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0.01111</cdr:x>
      <cdr:y>0.01932</cdr:y>
    </cdr:from>
    <cdr:to>
      <cdr:x>0.07327</cdr:x>
      <cdr:y>0.05803</cdr:y>
    </cdr:to>
    <cdr:sp macro="" textlink="">
      <cdr:nvSpPr>
        <cdr:cNvPr id="3" name="AxisTitleValuePrimary"/>
        <cdr:cNvSpPr txBox="1"/>
      </cdr:nvSpPr>
      <cdr:spPr>
        <a:xfrm xmlns:a="http://schemas.openxmlformats.org/drawingml/2006/main">
          <a:off x="50800" y="50800"/>
          <a:ext cx="284180"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AxisTitle</a:t>
          </a:r>
        </a:p>
      </cdr:txBody>
    </cdr:sp>
  </cdr:relSizeAnchor>
  <cdr:relSizeAnchor xmlns:cdr="http://schemas.openxmlformats.org/drawingml/2006/chartDrawing">
    <cdr:from>
      <cdr:x>0.93507</cdr:x>
      <cdr:y>0.01932</cdr:y>
    </cdr:from>
    <cdr:to>
      <cdr:x>0.99722</cdr:x>
      <cdr:y>0.05803</cdr:y>
    </cdr:to>
    <cdr:sp macro="" textlink="">
      <cdr:nvSpPr>
        <cdr:cNvPr id="4" name="AxisTitleValueSecondary"/>
        <cdr:cNvSpPr txBox="1"/>
      </cdr:nvSpPr>
      <cdr:spPr>
        <a:xfrm xmlns:a="http://schemas.openxmlformats.org/drawingml/2006/main">
          <a:off x="4275120" y="50800"/>
          <a:ext cx="284180" cy="101759"/>
        </a:xfrm>
        <a:prstGeom xmlns:a="http://schemas.openxmlformats.org/drawingml/2006/main" prst="rect">
          <a:avLst/>
        </a:prstGeom>
        <a:solidFill xmlns:a="http://schemas.openxmlformats.org/drawingml/2006/main">
          <a:srgbClr val="FFFFFF">
            <a:alpha val="0"/>
          </a:srgbClr>
        </a:solidFill>
        <a:ln xmlns:a="http://schemas.openxmlformats.org/drawingml/2006/main" w="9525" cap="flat" cmpd="sng" algn="ctr">
          <a:noFill/>
          <a:prstDash val="solid"/>
          <a:round/>
          <a:headEnd type="none" w="med" len="med"/>
          <a:tailEnd type="none" w="med" len="med"/>
        </a:ln>
        <a:extLst xmlns:a="http://schemas.openxmlformats.org/drawingml/2006/main">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AxisTitle</a:t>
          </a:r>
        </a:p>
      </cdr:txBody>
    </cdr:sp>
  </cdr:relSizeAnchor>
</c:userShapes>
</file>

<file path=xl/drawings/drawing17.xml><?xml version="1.0" encoding="utf-8"?>
<xdr:wsDr xmlns:xdr="http://schemas.openxmlformats.org/drawingml/2006/spreadsheetDrawing" xmlns:a="http://schemas.openxmlformats.org/drawingml/2006/main">
  <xdr:twoCellAnchor editAs="absolute">
    <xdr:from>
      <xdr:col>14</xdr:col>
      <xdr:colOff>437198</xdr:colOff>
      <xdr:row>2</xdr:row>
      <xdr:rowOff>157162</xdr:rowOff>
    </xdr:from>
    <xdr:to>
      <xdr:col>28</xdr:col>
      <xdr:colOff>33338</xdr:colOff>
      <xdr:row>17</xdr:row>
      <xdr:rowOff>34765</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12</xdr:col>
      <xdr:colOff>285750</xdr:colOff>
      <xdr:row>16</xdr:row>
      <xdr:rowOff>98584</xdr:rowOff>
    </xdr:from>
    <xdr:to>
      <xdr:col>30</xdr:col>
      <xdr:colOff>264795</xdr:colOff>
      <xdr:row>42</xdr:row>
      <xdr:rowOff>91916</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0.00625</cdr:x>
      <cdr:y>0.01577</cdr:y>
    </cdr:from>
    <cdr:to>
      <cdr:x>0.0412</cdr:x>
      <cdr:y>0.04736</cdr:y>
    </cdr:to>
    <cdr:sp macro="" textlink="">
      <cdr:nvSpPr>
        <cdr:cNvPr id="3" name="AxisTitleValuePrimary"/>
        <cdr:cNvSpPr txBox="1"/>
      </cdr:nvSpPr>
      <cdr:spPr>
        <a:xfrm xmlns:a="http://schemas.openxmlformats.org/drawingml/2006/main">
          <a:off x="50800" y="50800"/>
          <a:ext cx="284180"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AxisTitle</a:t>
          </a:r>
        </a:p>
      </cdr:txBody>
    </cdr:sp>
  </cdr:relSizeAnchor>
  <cdr:relSizeAnchor xmlns:cdr="http://schemas.openxmlformats.org/drawingml/2006/chartDrawing">
    <cdr:from>
      <cdr:x>0.96349</cdr:x>
      <cdr:y>0.01577</cdr:y>
    </cdr:from>
    <cdr:to>
      <cdr:x>0.99844</cdr:x>
      <cdr:y>0.04736</cdr:y>
    </cdr:to>
    <cdr:sp macro="" textlink="">
      <cdr:nvSpPr>
        <cdr:cNvPr id="4" name="AxisTitleValueSecondary"/>
        <cdr:cNvSpPr txBox="1"/>
      </cdr:nvSpPr>
      <cdr:spPr>
        <a:xfrm xmlns:a="http://schemas.openxmlformats.org/drawingml/2006/main">
          <a:off x="7833660" y="50800"/>
          <a:ext cx="284180" cy="101759"/>
        </a:xfrm>
        <a:prstGeom xmlns:a="http://schemas.openxmlformats.org/drawingml/2006/main" prst="rect">
          <a:avLst/>
        </a:prstGeom>
        <a:solidFill xmlns:a="http://schemas.openxmlformats.org/drawingml/2006/main">
          <a:srgbClr val="FFFFFF">
            <a:alpha val="0"/>
          </a:srgbClr>
        </a:solidFill>
        <a:ln xmlns:a="http://schemas.openxmlformats.org/drawingml/2006/main" w="9525" cap="flat" cmpd="sng" algn="ctr">
          <a:noFill/>
          <a:prstDash val="solid"/>
          <a:round/>
          <a:headEnd type="none" w="med" len="med"/>
          <a:tailEnd type="none" w="med" len="med"/>
        </a:ln>
        <a:extLst xmlns:a="http://schemas.openxmlformats.org/drawingml/2006/main">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AxisTitle</a:t>
          </a:r>
        </a:p>
      </cdr:txBody>
    </cdr:sp>
  </cdr:relSizeAnchor>
</c:userShapes>
</file>

<file path=xl/drawings/drawing19.xml><?xml version="1.0" encoding="utf-8"?>
<c:userShapes xmlns:c="http://schemas.openxmlformats.org/drawingml/2006/chart">
  <cdr:relSizeAnchor xmlns:cdr="http://schemas.openxmlformats.org/drawingml/2006/chartDrawing">
    <cdr:from>
      <cdr:x>0.00464</cdr:x>
      <cdr:y>0.01148</cdr:y>
    </cdr:from>
    <cdr:to>
      <cdr:x>0.03059</cdr:x>
      <cdr:y>0.03447</cdr:y>
    </cdr:to>
    <cdr:sp macro="" textlink="">
      <cdr:nvSpPr>
        <cdr:cNvPr id="3" name="AxisTitleValuePrimary"/>
        <cdr:cNvSpPr txBox="1"/>
      </cdr:nvSpPr>
      <cdr:spPr>
        <a:xfrm xmlns:a="http://schemas.openxmlformats.org/drawingml/2006/main">
          <a:off x="50800" y="50800"/>
          <a:ext cx="284180"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AxisTitle</a:t>
          </a:r>
        </a:p>
      </cdr:txBody>
    </cdr:sp>
  </cdr:relSizeAnchor>
  <cdr:relSizeAnchor xmlns:cdr="http://schemas.openxmlformats.org/drawingml/2006/chartDrawing">
    <cdr:from>
      <cdr:x>0.97289</cdr:x>
      <cdr:y>0.01148</cdr:y>
    </cdr:from>
    <cdr:to>
      <cdr:x>0.99884</cdr:x>
      <cdr:y>0.03447</cdr:y>
    </cdr:to>
    <cdr:sp macro="" textlink="">
      <cdr:nvSpPr>
        <cdr:cNvPr id="4" name="AxisTitleValueSecondary"/>
        <cdr:cNvSpPr txBox="1"/>
      </cdr:nvSpPr>
      <cdr:spPr>
        <a:xfrm xmlns:a="http://schemas.openxmlformats.org/drawingml/2006/main">
          <a:off x="10654965" y="50800"/>
          <a:ext cx="284180" cy="101759"/>
        </a:xfrm>
        <a:prstGeom xmlns:a="http://schemas.openxmlformats.org/drawingml/2006/main" prst="rect">
          <a:avLst/>
        </a:prstGeom>
        <a:solidFill xmlns:a="http://schemas.openxmlformats.org/drawingml/2006/main">
          <a:srgbClr val="FFFFFF">
            <a:alpha val="0"/>
          </a:srgbClr>
        </a:solidFill>
        <a:ln xmlns:a="http://schemas.openxmlformats.org/drawingml/2006/main" w="9525" cap="flat" cmpd="sng" algn="ctr">
          <a:noFill/>
          <a:prstDash val="solid"/>
          <a:round/>
          <a:headEnd type="none" w="med" len="med"/>
          <a:tailEnd type="none" w="med" len="med"/>
        </a:ln>
        <a:extLst xmlns:a="http://schemas.openxmlformats.org/drawingml/2006/main">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AxisTitle</a:t>
          </a:r>
        </a:p>
      </cdr:txBody>
    </cdr:sp>
  </cdr:relSizeAnchor>
</c:userShapes>
</file>

<file path=xl/drawings/drawing2.xml><?xml version="1.0" encoding="utf-8"?>
<xdr:wsDr xmlns:xdr="http://schemas.openxmlformats.org/drawingml/2006/spreadsheetDrawing" xmlns:a="http://schemas.openxmlformats.org/drawingml/2006/main">
  <xdr:twoCellAnchor editAs="absolute">
    <xdr:from>
      <xdr:col>15</xdr:col>
      <xdr:colOff>134670</xdr:colOff>
      <xdr:row>1</xdr:row>
      <xdr:rowOff>43394</xdr:rowOff>
    </xdr:from>
    <xdr:to>
      <xdr:col>18</xdr:col>
      <xdr:colOff>1907381</xdr:colOff>
      <xdr:row>18</xdr:row>
      <xdr:rowOff>9525</xdr:rowOff>
    </xdr:to>
    <xdr:graphicFrame macro="">
      <xdr:nvGraphicFramePr>
        <xdr:cNvPr id="8" name="Diagram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15</xdr:col>
      <xdr:colOff>295275</xdr:colOff>
      <xdr:row>18</xdr:row>
      <xdr:rowOff>128587</xdr:rowOff>
    </xdr:from>
    <xdr:to>
      <xdr:col>18</xdr:col>
      <xdr:colOff>1688306</xdr:colOff>
      <xdr:row>35</xdr:row>
      <xdr:rowOff>83343</xdr:rowOff>
    </xdr:to>
    <xdr:graphicFrame macro="">
      <xdr:nvGraphicFramePr>
        <xdr:cNvPr id="9" name="Diagram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15</xdr:col>
      <xdr:colOff>489744</xdr:colOff>
      <xdr:row>35</xdr:row>
      <xdr:rowOff>94720</xdr:rowOff>
    </xdr:from>
    <xdr:to>
      <xdr:col>18</xdr:col>
      <xdr:colOff>1521618</xdr:colOff>
      <xdr:row>51</xdr:row>
      <xdr:rowOff>145256</xdr:rowOff>
    </xdr:to>
    <xdr:graphicFrame macro="">
      <xdr:nvGraphicFramePr>
        <xdr:cNvPr id="10" name="Diagram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15</xdr:col>
      <xdr:colOff>595049</xdr:colOff>
      <xdr:row>52</xdr:row>
      <xdr:rowOff>156894</xdr:rowOff>
    </xdr:from>
    <xdr:to>
      <xdr:col>18</xdr:col>
      <xdr:colOff>1645444</xdr:colOff>
      <xdr:row>68</xdr:row>
      <xdr:rowOff>90487</xdr:rowOff>
    </xdr:to>
    <xdr:graphicFrame macro="">
      <xdr:nvGraphicFramePr>
        <xdr:cNvPr id="11" name="Diagram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16</xdr:col>
      <xdr:colOff>66675</xdr:colOff>
      <xdr:row>69</xdr:row>
      <xdr:rowOff>141022</xdr:rowOff>
    </xdr:from>
    <xdr:to>
      <xdr:col>18</xdr:col>
      <xdr:colOff>1816894</xdr:colOff>
      <xdr:row>86</xdr:row>
      <xdr:rowOff>126206</xdr:rowOff>
    </xdr:to>
    <xdr:graphicFrame macro="">
      <xdr:nvGraphicFramePr>
        <xdr:cNvPr id="12" name="Diagram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16</xdr:col>
      <xdr:colOff>240771</xdr:colOff>
      <xdr:row>87</xdr:row>
      <xdr:rowOff>175154</xdr:rowOff>
    </xdr:from>
    <xdr:to>
      <xdr:col>18</xdr:col>
      <xdr:colOff>1643062</xdr:colOff>
      <xdr:row>105</xdr:row>
      <xdr:rowOff>69056</xdr:rowOff>
    </xdr:to>
    <xdr:graphicFrame macro="">
      <xdr:nvGraphicFramePr>
        <xdr:cNvPr id="13" name="Diagram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441960</xdr:colOff>
      <xdr:row>10</xdr:row>
      <xdr:rowOff>171450</xdr:rowOff>
    </xdr:from>
    <xdr:to>
      <xdr:col>14</xdr:col>
      <xdr:colOff>137160</xdr:colOff>
      <xdr:row>26</xdr:row>
      <xdr:rowOff>167640</xdr:rowOff>
    </xdr:to>
    <xdr:graphicFrame macro="">
      <xdr:nvGraphicFramePr>
        <xdr:cNvPr id="4" name="Diagram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12</xdr:col>
      <xdr:colOff>172402</xdr:colOff>
      <xdr:row>1</xdr:row>
      <xdr:rowOff>76200</xdr:rowOff>
    </xdr:from>
    <xdr:to>
      <xdr:col>23</xdr:col>
      <xdr:colOff>147636</xdr:colOff>
      <xdr:row>23</xdr:row>
      <xdr:rowOff>152400</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12</xdr:col>
      <xdr:colOff>109538</xdr:colOff>
      <xdr:row>25</xdr:row>
      <xdr:rowOff>47625</xdr:rowOff>
    </xdr:from>
    <xdr:to>
      <xdr:col>23</xdr:col>
      <xdr:colOff>223837</xdr:colOff>
      <xdr:row>45</xdr:row>
      <xdr:rowOff>138113</xdr:rowOff>
    </xdr:to>
    <xdr:graphicFrame macro="">
      <xdr:nvGraphicFramePr>
        <xdr:cNvPr id="3" name="Diagra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0.0076</cdr:x>
      <cdr:y>0.01345</cdr:y>
    </cdr:from>
    <cdr:to>
      <cdr:x>0.05014</cdr:x>
      <cdr:y>0.04039</cdr:y>
    </cdr:to>
    <cdr:sp macro="" textlink="">
      <cdr:nvSpPr>
        <cdr:cNvPr id="3" name="AxisTitleValuePrimary"/>
        <cdr:cNvSpPr txBox="1"/>
      </cdr:nvSpPr>
      <cdr:spPr>
        <a:xfrm xmlns:a="http://schemas.openxmlformats.org/drawingml/2006/main">
          <a:off x="50800" y="50800"/>
          <a:ext cx="284180"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AxisTitle</a:t>
          </a:r>
        </a:p>
      </cdr:txBody>
    </cdr:sp>
  </cdr:relSizeAnchor>
  <cdr:relSizeAnchor xmlns:cdr="http://schemas.openxmlformats.org/drawingml/2006/chartDrawing">
    <cdr:from>
      <cdr:x>0.95556</cdr:x>
      <cdr:y>0.01345</cdr:y>
    </cdr:from>
    <cdr:to>
      <cdr:x>0.9981</cdr:x>
      <cdr:y>0.04039</cdr:y>
    </cdr:to>
    <cdr:sp macro="" textlink="">
      <cdr:nvSpPr>
        <cdr:cNvPr id="4" name="AxisTitleValueSecondary"/>
        <cdr:cNvSpPr txBox="1"/>
      </cdr:nvSpPr>
      <cdr:spPr>
        <a:xfrm xmlns:a="http://schemas.openxmlformats.org/drawingml/2006/main">
          <a:off x="6383955" y="50800"/>
          <a:ext cx="284180" cy="101759"/>
        </a:xfrm>
        <a:prstGeom xmlns:a="http://schemas.openxmlformats.org/drawingml/2006/main" prst="rect">
          <a:avLst/>
        </a:prstGeom>
        <a:solidFill xmlns:a="http://schemas.openxmlformats.org/drawingml/2006/main">
          <a:srgbClr val="FFFFFF">
            <a:alpha val="0"/>
          </a:srgbClr>
        </a:solidFill>
        <a:ln xmlns:a="http://schemas.openxmlformats.org/drawingml/2006/main" w="9525" cap="flat" cmpd="sng" algn="ctr">
          <a:noFill/>
          <a:prstDash val="solid"/>
          <a:round/>
          <a:headEnd type="none" w="med" len="med"/>
          <a:tailEnd type="none" w="med" len="med"/>
        </a:ln>
        <a:extLst xmlns:a="http://schemas.openxmlformats.org/drawingml/2006/main">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AxisTitle</a:t>
          </a:r>
        </a:p>
      </cdr:txBody>
    </cdr:sp>
  </cdr:relSizeAnchor>
</c:userShapes>
</file>

<file path=xl/drawings/drawing5.xml><?xml version="1.0" encoding="utf-8"?>
<c:userShapes xmlns:c="http://schemas.openxmlformats.org/drawingml/2006/chart">
  <cdr:relSizeAnchor xmlns:cdr="http://schemas.openxmlformats.org/drawingml/2006/chartDrawing">
    <cdr:from>
      <cdr:x>0.00745</cdr:x>
      <cdr:y>0.01453</cdr:y>
    </cdr:from>
    <cdr:to>
      <cdr:x>0.04912</cdr:x>
      <cdr:y>0.04363</cdr:y>
    </cdr:to>
    <cdr:sp macro="" textlink="">
      <cdr:nvSpPr>
        <cdr:cNvPr id="3" name="AxisTitleValuePrimary"/>
        <cdr:cNvSpPr txBox="1"/>
      </cdr:nvSpPr>
      <cdr:spPr>
        <a:xfrm xmlns:a="http://schemas.openxmlformats.org/drawingml/2006/main">
          <a:off x="50800" y="50800"/>
          <a:ext cx="284180"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AxisTitle</a:t>
          </a:r>
        </a:p>
      </cdr:txBody>
    </cdr:sp>
  </cdr:relSizeAnchor>
  <cdr:relSizeAnchor xmlns:cdr="http://schemas.openxmlformats.org/drawingml/2006/chartDrawing">
    <cdr:from>
      <cdr:x>0.95647</cdr:x>
      <cdr:y>0.01453</cdr:y>
    </cdr:from>
    <cdr:to>
      <cdr:x>0.99814</cdr:x>
      <cdr:y>0.04363</cdr:y>
    </cdr:to>
    <cdr:sp macro="" textlink="">
      <cdr:nvSpPr>
        <cdr:cNvPr id="4" name="AxisTitleValueSecondary"/>
        <cdr:cNvSpPr txBox="1"/>
      </cdr:nvSpPr>
      <cdr:spPr>
        <a:xfrm xmlns:a="http://schemas.openxmlformats.org/drawingml/2006/main">
          <a:off x="6523020" y="50800"/>
          <a:ext cx="284180" cy="101759"/>
        </a:xfrm>
        <a:prstGeom xmlns:a="http://schemas.openxmlformats.org/drawingml/2006/main" prst="rect">
          <a:avLst/>
        </a:prstGeom>
        <a:solidFill xmlns:a="http://schemas.openxmlformats.org/drawingml/2006/main">
          <a:srgbClr val="FFFFFF">
            <a:alpha val="0"/>
          </a:srgbClr>
        </a:solidFill>
        <a:ln xmlns:a="http://schemas.openxmlformats.org/drawingml/2006/main" w="9525" cap="flat" cmpd="sng" algn="ctr">
          <a:noFill/>
          <a:prstDash val="solid"/>
          <a:round/>
          <a:headEnd type="none" w="med" len="med"/>
          <a:tailEnd type="none" w="med" len="med"/>
        </a:ln>
        <a:extLst xmlns:a="http://schemas.openxmlformats.org/drawingml/2006/main">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AxisTitle</a:t>
          </a:r>
        </a:p>
      </cdr:txBody>
    </cdr:sp>
  </cdr:relSizeAnchor>
</c:userShapes>
</file>

<file path=xl/drawings/drawing6.xml><?xml version="1.0" encoding="utf-8"?>
<xdr:wsDr xmlns:xdr="http://schemas.openxmlformats.org/drawingml/2006/spreadsheetDrawing" xmlns:a="http://schemas.openxmlformats.org/drawingml/2006/main">
  <xdr:twoCellAnchor>
    <xdr:from>
      <xdr:col>4</xdr:col>
      <xdr:colOff>381000</xdr:colOff>
      <xdr:row>8</xdr:row>
      <xdr:rowOff>87630</xdr:rowOff>
    </xdr:from>
    <xdr:to>
      <xdr:col>14</xdr:col>
      <xdr:colOff>518160</xdr:colOff>
      <xdr:row>28</xdr:row>
      <xdr:rowOff>76200</xdr:rowOff>
    </xdr:to>
    <xdr:graphicFrame macro="">
      <xdr:nvGraphicFramePr>
        <xdr:cNvPr id="5" name="Diagram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absolute">
    <xdr:from>
      <xdr:col>9</xdr:col>
      <xdr:colOff>142876</xdr:colOff>
      <xdr:row>4</xdr:row>
      <xdr:rowOff>5716</xdr:rowOff>
    </xdr:from>
    <xdr:to>
      <xdr:col>17</xdr:col>
      <xdr:colOff>413475</xdr:colOff>
      <xdr:row>15</xdr:row>
      <xdr:rowOff>17743</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304800</xdr:colOff>
      <xdr:row>11</xdr:row>
      <xdr:rowOff>107157</xdr:rowOff>
    </xdr:from>
    <xdr:to>
      <xdr:col>16</xdr:col>
      <xdr:colOff>390525</xdr:colOff>
      <xdr:row>27</xdr:row>
      <xdr:rowOff>69056</xdr:rowOff>
    </xdr:to>
    <xdr:graphicFrame macro="">
      <xdr:nvGraphicFramePr>
        <xdr:cNvPr id="5" name="Diagram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0.00628</cdr:x>
      <cdr:y>0.10526</cdr:y>
    </cdr:from>
    <cdr:to>
      <cdr:x>0.04139</cdr:x>
      <cdr:y>0.14049</cdr:y>
    </cdr:to>
    <cdr:sp macro="" textlink="">
      <cdr:nvSpPr>
        <cdr:cNvPr id="3" name="AxisTitleValuePrimary"/>
        <cdr:cNvSpPr txBox="1"/>
      </cdr:nvSpPr>
      <cdr:spPr>
        <a:xfrm xmlns:a="http://schemas.openxmlformats.org/drawingml/2006/main">
          <a:off x="50800" y="303975"/>
          <a:ext cx="284180"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AxisTitle</a:t>
          </a:r>
        </a:p>
      </cdr:txBody>
    </cdr:sp>
  </cdr:relSizeAnchor>
  <cdr:relSizeAnchor xmlns:cdr="http://schemas.openxmlformats.org/drawingml/2006/chartDrawing">
    <cdr:from>
      <cdr:x>0.95908</cdr:x>
      <cdr:y>0.10526</cdr:y>
    </cdr:from>
    <cdr:to>
      <cdr:x>0.99419</cdr:x>
      <cdr:y>0.14049</cdr:y>
    </cdr:to>
    <cdr:sp macro="" textlink="">
      <cdr:nvSpPr>
        <cdr:cNvPr id="4" name="AxisTitleValueSecondary"/>
        <cdr:cNvSpPr txBox="1"/>
      </cdr:nvSpPr>
      <cdr:spPr>
        <a:xfrm xmlns:a="http://schemas.openxmlformats.org/drawingml/2006/main">
          <a:off x="7761270" y="303975"/>
          <a:ext cx="284180" cy="101759"/>
        </a:xfrm>
        <a:prstGeom xmlns:a="http://schemas.openxmlformats.org/drawingml/2006/main" prst="rect">
          <a:avLst/>
        </a:prstGeom>
        <a:solidFill xmlns:a="http://schemas.openxmlformats.org/drawingml/2006/main">
          <a:srgbClr val="FFFFFF">
            <a:alpha val="0"/>
          </a:srgbClr>
        </a:solidFill>
        <a:ln xmlns:a="http://schemas.openxmlformats.org/drawingml/2006/main" w="9525" cap="flat" cmpd="sng" algn="ctr">
          <a:noFill/>
          <a:prstDash val="solid"/>
          <a:round/>
          <a:headEnd type="none" w="med" len="med"/>
          <a:tailEnd type="none" w="med" len="med"/>
        </a:ln>
        <a:extLst xmlns:a="http://schemas.openxmlformats.org/drawingml/2006/main">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AxisTitle</a:t>
          </a:r>
        </a:p>
      </cdr:txBody>
    </cdr:sp>
  </cdr:relSizeAnchor>
</c:userShapes>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timeshighereducation.co.uk/world-university-rankings/2015/world-ranking/methodology"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ext.laegemiddelstyrelsen.dk/tilladelselaegertandlaeger/ListeOverTilladelserForLaegerOgTandlaegerUnderDeGamleRegler.asp?vis=hele"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dst.dk/da/Statistik/emner/forskning-udvikling-og-innovation/innovation.aspx?tab=dok"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dea.nu/publikationer/forskersurvey-survey-of-university-researchers-in-denmark" TargetMode="Externa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dx.doi.org/10.1787/data-00669-en"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hyperlink" Target="http://www.guesssurvey.org/PDF/2013/GUESSS_INT_2013_REPORT.pdf" TargetMode="External"/><Relationship Id="rId1" Type="http://schemas.openxmlformats.org/officeDocument/2006/relationships/hyperlink" Target="http://www.kmu.admin.ch/politik/02961/02987/02996/02998/index.html?lang=de" TargetMode="Externa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5.bin"/></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ufm.dk/forskning-og-innovation/statistik-og-analyser/forskere-ved-universiteterne"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ec.europa.eu/eurostat/web/science-technology-innovation/data/database"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appsso.eurostat.ec.europa.eu/nui/show.do?dataset=pat_ep_nic&amp;lang=en"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dx.doi.org/10.1787/data-00669-en" TargetMode="External"/><Relationship Id="rId1" Type="http://schemas.openxmlformats.org/officeDocument/2006/relationships/hyperlink" Target="http://localhost/OECDStat_Metadata/ShowMetadata.ashx?Dataset=BENCHMARK_STIO&amp;Coords=%5bINDICATOR%5d.%5bKC1%5d&amp;ShowOnWeb=true&amp;Lang=en"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tabSelected="1" zoomScale="80" zoomScaleNormal="80" workbookViewId="0"/>
  </sheetViews>
  <sheetFormatPr defaultColWidth="8.85546875" defaultRowHeight="15" x14ac:dyDescent="0.25"/>
  <cols>
    <col min="1" max="2" width="8.85546875" style="732"/>
    <col min="3" max="3" width="183.42578125" style="732" bestFit="1" customWidth="1"/>
    <col min="4" max="16384" width="8.85546875" style="732"/>
  </cols>
  <sheetData>
    <row r="1" spans="1:3" ht="14.45" x14ac:dyDescent="0.3">
      <c r="A1" s="530" t="s">
        <v>1620</v>
      </c>
      <c r="B1" s="541"/>
      <c r="C1" s="68"/>
    </row>
    <row r="2" spans="1:3" ht="14.45" x14ac:dyDescent="0.3">
      <c r="A2" s="530"/>
      <c r="B2" s="541"/>
      <c r="C2" s="68"/>
    </row>
    <row r="3" spans="1:3" x14ac:dyDescent="0.25">
      <c r="A3" s="408" t="s">
        <v>1467</v>
      </c>
      <c r="B3" s="67" t="s">
        <v>1475</v>
      </c>
      <c r="C3" s="531" t="s">
        <v>1667</v>
      </c>
    </row>
    <row r="4" spans="1:3" x14ac:dyDescent="0.25">
      <c r="A4" s="408" t="s">
        <v>1468</v>
      </c>
      <c r="B4" s="67" t="s">
        <v>1476</v>
      </c>
      <c r="C4" s="532" t="s">
        <v>1625</v>
      </c>
    </row>
    <row r="5" spans="1:3" ht="14.45" x14ac:dyDescent="0.3">
      <c r="A5" s="408" t="s">
        <v>1469</v>
      </c>
      <c r="B5" s="67" t="s">
        <v>1490</v>
      </c>
      <c r="C5" s="533" t="s">
        <v>1626</v>
      </c>
    </row>
    <row r="6" spans="1:3" ht="14.45" x14ac:dyDescent="0.3">
      <c r="A6" s="408" t="s">
        <v>1470</v>
      </c>
      <c r="B6" s="67" t="s">
        <v>1491</v>
      </c>
      <c r="C6" s="534" t="s">
        <v>1627</v>
      </c>
    </row>
    <row r="7" spans="1:3" ht="14.45" x14ac:dyDescent="0.3">
      <c r="A7" s="408" t="s">
        <v>1471</v>
      </c>
      <c r="B7" s="67" t="s">
        <v>1487</v>
      </c>
      <c r="C7" s="535" t="s">
        <v>1499</v>
      </c>
    </row>
    <row r="8" spans="1:3" x14ac:dyDescent="0.25">
      <c r="A8" s="408" t="s">
        <v>1472</v>
      </c>
      <c r="B8" s="67" t="s">
        <v>1489</v>
      </c>
      <c r="C8" s="546" t="s">
        <v>1672</v>
      </c>
    </row>
    <row r="9" spans="1:3" x14ac:dyDescent="0.25">
      <c r="A9" s="408" t="s">
        <v>1423</v>
      </c>
      <c r="B9" s="67" t="s">
        <v>1488</v>
      </c>
      <c r="C9" s="536" t="s">
        <v>1504</v>
      </c>
    </row>
    <row r="10" spans="1:3" ht="14.45" x14ac:dyDescent="0.3">
      <c r="A10" s="530"/>
      <c r="B10" s="67"/>
      <c r="C10" s="536"/>
    </row>
    <row r="11" spans="1:3" ht="14.45" x14ac:dyDescent="0.3">
      <c r="A11" s="530" t="s">
        <v>1621</v>
      </c>
      <c r="B11" s="67"/>
      <c r="C11" s="536"/>
    </row>
    <row r="12" spans="1:3" ht="14.45" x14ac:dyDescent="0.3">
      <c r="A12" s="530"/>
      <c r="B12" s="67"/>
      <c r="C12" s="536"/>
    </row>
    <row r="13" spans="1:3" ht="14.45" x14ac:dyDescent="0.3">
      <c r="A13" s="530" t="s">
        <v>1473</v>
      </c>
      <c r="B13" s="541"/>
      <c r="C13" s="537"/>
    </row>
    <row r="14" spans="1:3" ht="14.45" x14ac:dyDescent="0.3">
      <c r="A14" s="408" t="s">
        <v>1415</v>
      </c>
      <c r="B14" s="67">
        <v>2012</v>
      </c>
      <c r="C14" s="538" t="s">
        <v>1669</v>
      </c>
    </row>
    <row r="15" spans="1:3" ht="14.45" x14ac:dyDescent="0.3">
      <c r="A15" s="408" t="s">
        <v>1416</v>
      </c>
      <c r="B15" s="67" t="s">
        <v>1477</v>
      </c>
      <c r="C15" s="532" t="s">
        <v>1501</v>
      </c>
    </row>
    <row r="16" spans="1:3" ht="14.45" x14ac:dyDescent="0.3">
      <c r="A16" s="408" t="s">
        <v>1419</v>
      </c>
      <c r="B16" s="67" t="s">
        <v>1477</v>
      </c>
      <c r="C16" s="532" t="s">
        <v>1503</v>
      </c>
    </row>
    <row r="17" spans="1:3" ht="14.45" x14ac:dyDescent="0.3">
      <c r="A17" s="408" t="s">
        <v>1466</v>
      </c>
      <c r="B17" s="67" t="s">
        <v>1492</v>
      </c>
      <c r="C17" s="530" t="s">
        <v>1671</v>
      </c>
    </row>
    <row r="18" spans="1:3" x14ac:dyDescent="0.25">
      <c r="A18" s="408" t="s">
        <v>1420</v>
      </c>
      <c r="B18" s="67" t="s">
        <v>1493</v>
      </c>
      <c r="C18" s="540" t="s">
        <v>1517</v>
      </c>
    </row>
    <row r="19" spans="1:3" ht="14.45" x14ac:dyDescent="0.3">
      <c r="A19" s="530"/>
      <c r="B19" s="67"/>
      <c r="C19" s="539"/>
    </row>
    <row r="20" spans="1:3" ht="14.45" x14ac:dyDescent="0.3">
      <c r="A20" s="530" t="s">
        <v>1424</v>
      </c>
      <c r="B20" s="541"/>
      <c r="C20" s="68"/>
    </row>
    <row r="21" spans="1:3" x14ac:dyDescent="0.25">
      <c r="A21" s="408" t="s">
        <v>1637</v>
      </c>
      <c r="B21" s="67" t="s">
        <v>1493</v>
      </c>
      <c r="C21" s="530" t="s">
        <v>1443</v>
      </c>
    </row>
    <row r="22" spans="1:3" x14ac:dyDescent="0.25">
      <c r="A22" s="408" t="s">
        <v>1638</v>
      </c>
      <c r="B22" s="67" t="s">
        <v>1495</v>
      </c>
      <c r="C22" s="541" t="s">
        <v>1444</v>
      </c>
    </row>
    <row r="23" spans="1:3" x14ac:dyDescent="0.25">
      <c r="A23" s="408" t="s">
        <v>1639</v>
      </c>
      <c r="B23" s="67" t="s">
        <v>1496</v>
      </c>
      <c r="C23" s="536" t="s">
        <v>1630</v>
      </c>
    </row>
    <row r="24" spans="1:3" x14ac:dyDescent="0.25">
      <c r="A24" s="408" t="s">
        <v>1640</v>
      </c>
      <c r="B24" s="67" t="s">
        <v>1497</v>
      </c>
      <c r="C24" s="542" t="s">
        <v>1624</v>
      </c>
    </row>
    <row r="25" spans="1:3" x14ac:dyDescent="0.25">
      <c r="A25" s="408" t="s">
        <v>1641</v>
      </c>
      <c r="B25" s="67">
        <v>2012</v>
      </c>
      <c r="C25" s="543" t="s">
        <v>1474</v>
      </c>
    </row>
    <row r="26" spans="1:3" x14ac:dyDescent="0.25">
      <c r="A26" s="408" t="s">
        <v>1642</v>
      </c>
      <c r="B26" s="67" t="s">
        <v>1498</v>
      </c>
      <c r="C26" s="544" t="s">
        <v>1505</v>
      </c>
    </row>
    <row r="27" spans="1:3" x14ac:dyDescent="0.25">
      <c r="A27" s="408" t="s">
        <v>1643</v>
      </c>
      <c r="B27" s="67">
        <v>2014</v>
      </c>
      <c r="C27" s="539" t="s">
        <v>1506</v>
      </c>
    </row>
    <row r="28" spans="1:3" x14ac:dyDescent="0.25">
      <c r="A28" s="408" t="s">
        <v>1644</v>
      </c>
      <c r="B28" s="67" t="s">
        <v>1485</v>
      </c>
      <c r="C28" s="539" t="s">
        <v>1507</v>
      </c>
    </row>
    <row r="29" spans="1:3" x14ac:dyDescent="0.25">
      <c r="A29" s="408" t="s">
        <v>1651</v>
      </c>
      <c r="B29" s="67" t="s">
        <v>1650</v>
      </c>
      <c r="C29" s="540" t="s">
        <v>1623</v>
      </c>
    </row>
    <row r="30" spans="1:3" x14ac:dyDescent="0.25">
      <c r="A30" s="408" t="s">
        <v>1652</v>
      </c>
      <c r="B30" s="67" t="s">
        <v>1486</v>
      </c>
      <c r="C30" s="539" t="s">
        <v>1508</v>
      </c>
    </row>
    <row r="31" spans="1:3" x14ac:dyDescent="0.25">
      <c r="A31" s="408" t="s">
        <v>1661</v>
      </c>
      <c r="B31" s="67">
        <v>2014</v>
      </c>
      <c r="C31" s="541" t="s">
        <v>1465</v>
      </c>
    </row>
    <row r="32" spans="1:3" x14ac:dyDescent="0.25">
      <c r="A32" s="408" t="s">
        <v>1662</v>
      </c>
      <c r="B32" s="67" t="s">
        <v>1480</v>
      </c>
      <c r="C32" s="539" t="s">
        <v>1636</v>
      </c>
    </row>
    <row r="33" spans="1:3" x14ac:dyDescent="0.25">
      <c r="A33" s="408" t="s">
        <v>1663</v>
      </c>
      <c r="B33" s="67" t="s">
        <v>1486</v>
      </c>
      <c r="C33" s="530" t="s">
        <v>1629</v>
      </c>
    </row>
    <row r="34" spans="1:3" x14ac:dyDescent="0.25">
      <c r="A34" s="530"/>
      <c r="B34" s="67"/>
      <c r="C34" s="539"/>
    </row>
    <row r="35" spans="1:3" x14ac:dyDescent="0.25">
      <c r="A35" s="530" t="s">
        <v>1631</v>
      </c>
      <c r="B35" s="67"/>
      <c r="C35" s="539"/>
    </row>
    <row r="36" spans="1:3" x14ac:dyDescent="0.25">
      <c r="A36" s="408" t="s">
        <v>1653</v>
      </c>
      <c r="B36" s="67" t="s">
        <v>1482</v>
      </c>
      <c r="C36" s="530" t="s">
        <v>1483</v>
      </c>
    </row>
    <row r="37" spans="1:3" x14ac:dyDescent="0.25">
      <c r="A37" s="408" t="s">
        <v>1654</v>
      </c>
      <c r="B37" s="67" t="s">
        <v>1484</v>
      </c>
      <c r="C37" s="530" t="s">
        <v>1632</v>
      </c>
    </row>
    <row r="38" spans="1:3" x14ac:dyDescent="0.25">
      <c r="A38" s="408" t="s">
        <v>1660</v>
      </c>
      <c r="B38" s="67" t="s">
        <v>1478</v>
      </c>
      <c r="C38" s="530" t="s">
        <v>1518</v>
      </c>
    </row>
    <row r="39" spans="1:3" x14ac:dyDescent="0.25">
      <c r="A39" s="530"/>
      <c r="B39" s="67"/>
      <c r="C39" s="530"/>
    </row>
    <row r="40" spans="1:3" x14ac:dyDescent="0.25">
      <c r="A40" s="530" t="s">
        <v>1622</v>
      </c>
      <c r="B40" s="67"/>
      <c r="C40" s="530"/>
    </row>
    <row r="41" spans="1:3" ht="14.45" x14ac:dyDescent="0.3">
      <c r="A41" s="530"/>
      <c r="B41" s="67"/>
      <c r="C41" s="530"/>
    </row>
    <row r="42" spans="1:3" x14ac:dyDescent="0.25">
      <c r="A42" s="530" t="s">
        <v>1425</v>
      </c>
      <c r="B42" s="541"/>
      <c r="C42" s="68"/>
    </row>
    <row r="43" spans="1:3" ht="14.45" x14ac:dyDescent="0.3">
      <c r="A43" s="408" t="s">
        <v>1655</v>
      </c>
      <c r="B43" s="67" t="s">
        <v>1500</v>
      </c>
      <c r="C43" s="545" t="s">
        <v>1633</v>
      </c>
    </row>
    <row r="44" spans="1:3" ht="14.45" x14ac:dyDescent="0.3">
      <c r="A44" s="408" t="s">
        <v>1656</v>
      </c>
      <c r="B44" s="67">
        <v>2008</v>
      </c>
      <c r="C44" s="546" t="s">
        <v>1481</v>
      </c>
    </row>
    <row r="45" spans="1:3" ht="14.45" x14ac:dyDescent="0.3">
      <c r="A45" s="408" t="s">
        <v>1657</v>
      </c>
      <c r="B45" s="67" t="s">
        <v>1497</v>
      </c>
      <c r="C45" s="546" t="s">
        <v>1634</v>
      </c>
    </row>
    <row r="46" spans="1:3" x14ac:dyDescent="0.25">
      <c r="A46" s="408" t="s">
        <v>1658</v>
      </c>
      <c r="B46" s="67" t="s">
        <v>1478</v>
      </c>
      <c r="C46" s="539" t="s">
        <v>1635</v>
      </c>
    </row>
    <row r="47" spans="1:3" x14ac:dyDescent="0.25">
      <c r="A47" s="408" t="s">
        <v>1659</v>
      </c>
      <c r="B47" s="67" t="s">
        <v>1479</v>
      </c>
      <c r="C47" s="536" t="s">
        <v>1509</v>
      </c>
    </row>
  </sheetData>
  <hyperlinks>
    <hyperlink ref="A3" location="'1.0.1'!A1" display="1.0.1"/>
    <hyperlink ref="A4" location="'1.0.2'!A1" display="1.0.2"/>
    <hyperlink ref="A5" location="'1.0.3'!A1" display="1.0.3"/>
    <hyperlink ref="A6" location="'1.0.4'!A1" display="1.0.4"/>
    <hyperlink ref="A7" location="'1.0.5'!A1" display="1.0.5"/>
    <hyperlink ref="A8" location="'1.0.6'!A1" display="1.0.6"/>
    <hyperlink ref="A9" location="'1.0.7'!A1" display="1.0.7"/>
    <hyperlink ref="A14" location="'2.0.1.'!A1" display="2.0.1"/>
    <hyperlink ref="A15" location="'2.0.2.'!A1" display="2.0.2"/>
    <hyperlink ref="A16" location="'2.0.3.'!A1" display="2.0.3"/>
    <hyperlink ref="A17" location="'2.0.4'!A1" display="2.0.4"/>
    <hyperlink ref="A18" location="'2.0.5'!A1" display="2.0.5"/>
    <hyperlink ref="A21" location="'2.1.1'!A1" display="2.1.1"/>
    <hyperlink ref="A22" location="'2.1.2'!A1" display="2.1.2"/>
    <hyperlink ref="A23" location="'2.1.3'!A1" display="2.1.3"/>
    <hyperlink ref="A24" location="'2.1.4'!A1" display="2.1.4"/>
    <hyperlink ref="A25" location="'2.1.5'!A1" display="2.1.5"/>
    <hyperlink ref="A26" location="'2.1.6'!A1" display="2.1.6"/>
    <hyperlink ref="A27" location="'2.1.7'!A1" display="2.1.7"/>
    <hyperlink ref="A28" location="'2.1.8'!A1" display="2.1.8"/>
    <hyperlink ref="A29" location="'2.1.9'!A1" display="2.1.9"/>
    <hyperlink ref="A30" location="'2.1.10'!A1" display="2.1.10"/>
    <hyperlink ref="A43" location="'3.0.1'!A1" display="3.0.1"/>
    <hyperlink ref="A44" location="'3.0.2'!A1" display="3.0.2"/>
    <hyperlink ref="A45" location="'3.0.3'!A1" display="3.0.3"/>
    <hyperlink ref="A46" location="'3.0.4'!A1" display="3.0.4"/>
    <hyperlink ref="A47" location="'3.0.5'!A1" display="3.0.5"/>
    <hyperlink ref="A36" location="'2.2.1'!A1" display="2.2.1"/>
    <hyperlink ref="A37" location="'2.2.2'!A1" display="2.2.2"/>
    <hyperlink ref="A38" location="'2.2.3'!A1" display="2.2.3"/>
    <hyperlink ref="A31" location="'2.1.11'!A1" display="2.1.11"/>
    <hyperlink ref="A32" location="'2.1.12'!A1" display="2.1.12"/>
    <hyperlink ref="A33" location="'2.1.13'!A1" display="2.1.13"/>
  </hyperlinks>
  <pageMargins left="0.25" right="0.25"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zoomScale="80" zoomScaleNormal="80" workbookViewId="0"/>
  </sheetViews>
  <sheetFormatPr defaultColWidth="8.85546875" defaultRowHeight="12.75" x14ac:dyDescent="0.2"/>
  <cols>
    <col min="1" max="1" width="3.28515625" style="5" customWidth="1"/>
    <col min="2" max="2" width="14" style="4" customWidth="1"/>
    <col min="3" max="3" width="23.42578125" style="5" customWidth="1"/>
    <col min="4" max="4" width="9" style="4" customWidth="1"/>
    <col min="5" max="5" width="3.140625" style="4" customWidth="1"/>
    <col min="6" max="6" width="14" style="4" customWidth="1"/>
    <col min="7" max="7" width="19.7109375" style="5" customWidth="1"/>
    <col min="8" max="16384" width="8.85546875" style="4"/>
  </cols>
  <sheetData>
    <row r="1" spans="1:7" s="52" customFormat="1" x14ac:dyDescent="0.2">
      <c r="A1" s="72" t="s">
        <v>1097</v>
      </c>
      <c r="C1" s="53"/>
      <c r="G1" s="53"/>
    </row>
    <row r="2" spans="1:7" s="52" customFormat="1" x14ac:dyDescent="0.2">
      <c r="A2" s="51" t="s">
        <v>1040</v>
      </c>
      <c r="C2" s="53"/>
      <c r="G2" s="53"/>
    </row>
    <row r="3" spans="1:7" s="52" customFormat="1" x14ac:dyDescent="0.2">
      <c r="A3" s="51" t="s">
        <v>1417</v>
      </c>
      <c r="C3" s="53"/>
      <c r="G3" s="53"/>
    </row>
    <row r="4" spans="1:7" s="52" customFormat="1" x14ac:dyDescent="0.2">
      <c r="A4" s="54" t="s">
        <v>1418</v>
      </c>
      <c r="C4" s="53"/>
      <c r="G4" s="53"/>
    </row>
    <row r="5" spans="1:7" ht="13.5" thickBot="1" x14ac:dyDescent="0.25"/>
    <row r="6" spans="1:7" ht="47.45" customHeight="1" thickBot="1" x14ac:dyDescent="0.3">
      <c r="A6" s="6"/>
      <c r="B6" s="6"/>
      <c r="C6" s="7" t="s">
        <v>1042</v>
      </c>
      <c r="D6" s="6"/>
      <c r="E6" s="6"/>
      <c r="F6" s="6"/>
      <c r="G6" s="7" t="s">
        <v>1043</v>
      </c>
    </row>
    <row r="7" spans="1:7" ht="13.15" customHeight="1" thickBot="1" x14ac:dyDescent="0.3">
      <c r="A7" s="8">
        <v>1</v>
      </c>
      <c r="B7" s="45" t="s">
        <v>1185</v>
      </c>
      <c r="C7" s="9">
        <v>51.296794468887491</v>
      </c>
      <c r="D7" s="8"/>
      <c r="E7" s="8">
        <v>1</v>
      </c>
      <c r="F7" s="45" t="s">
        <v>1529</v>
      </c>
      <c r="G7" s="10">
        <v>0.14026235554890149</v>
      </c>
    </row>
    <row r="8" spans="1:7" ht="13.15" customHeight="1" thickBot="1" x14ac:dyDescent="0.3">
      <c r="A8" s="11">
        <v>2</v>
      </c>
      <c r="B8" s="327" t="s">
        <v>1529</v>
      </c>
      <c r="C8" s="12">
        <v>30.996063285480108</v>
      </c>
      <c r="D8" s="11"/>
      <c r="E8" s="11">
        <v>2</v>
      </c>
      <c r="F8" s="327" t="s">
        <v>1546</v>
      </c>
      <c r="G8" s="13">
        <v>0.13859903287850459</v>
      </c>
    </row>
    <row r="9" spans="1:7" ht="13.15" customHeight="1" thickBot="1" x14ac:dyDescent="0.3">
      <c r="A9" s="11">
        <v>3</v>
      </c>
      <c r="B9" s="327" t="s">
        <v>1046</v>
      </c>
      <c r="C9" s="12">
        <v>22.51102564102564</v>
      </c>
      <c r="D9" s="11"/>
      <c r="E9" s="11">
        <v>3</v>
      </c>
      <c r="F9" s="327" t="s">
        <v>1533</v>
      </c>
      <c r="G9" s="13">
        <v>0.12311314841537256</v>
      </c>
    </row>
    <row r="10" spans="1:7" ht="13.15" customHeight="1" thickBot="1" x14ac:dyDescent="0.3">
      <c r="A10" s="11">
        <v>4</v>
      </c>
      <c r="B10" s="327" t="s">
        <v>1047</v>
      </c>
      <c r="C10" s="12">
        <v>22.190211205261161</v>
      </c>
      <c r="D10" s="11"/>
      <c r="E10" s="11">
        <v>4</v>
      </c>
      <c r="F10" s="327" t="s">
        <v>1047</v>
      </c>
      <c r="G10" s="13">
        <v>0.11500810265568674</v>
      </c>
    </row>
    <row r="11" spans="1:7" ht="13.15" customHeight="1" thickBot="1" x14ac:dyDescent="0.3">
      <c r="A11" s="11">
        <v>5</v>
      </c>
      <c r="B11" s="327" t="s">
        <v>1526</v>
      </c>
      <c r="C11" s="12">
        <v>21.543084979766725</v>
      </c>
      <c r="D11" s="11"/>
      <c r="E11" s="11">
        <v>5</v>
      </c>
      <c r="F11" s="327" t="s">
        <v>1530</v>
      </c>
      <c r="G11" s="13">
        <v>0.11364849330815338</v>
      </c>
    </row>
    <row r="12" spans="1:7" ht="13.15" customHeight="1" thickBot="1" x14ac:dyDescent="0.3">
      <c r="A12" s="11">
        <v>6</v>
      </c>
      <c r="B12" s="327" t="s">
        <v>1527</v>
      </c>
      <c r="C12" s="12">
        <v>21.170711753476958</v>
      </c>
      <c r="D12" s="11"/>
      <c r="E12" s="11">
        <v>6</v>
      </c>
      <c r="F12" s="327" t="s">
        <v>1185</v>
      </c>
      <c r="G12" s="13">
        <v>0.10940499040307101</v>
      </c>
    </row>
    <row r="13" spans="1:7" ht="13.15" customHeight="1" thickBot="1" x14ac:dyDescent="0.3">
      <c r="A13" s="11">
        <v>7</v>
      </c>
      <c r="B13" s="327" t="s">
        <v>1533</v>
      </c>
      <c r="C13" s="12">
        <v>15.617980884109917</v>
      </c>
      <c r="D13" s="11"/>
      <c r="E13" s="11">
        <v>7</v>
      </c>
      <c r="F13" s="327" t="s">
        <v>1527</v>
      </c>
      <c r="G13" s="13">
        <v>0.10715150466019013</v>
      </c>
    </row>
    <row r="14" spans="1:7" ht="13.15" customHeight="1" thickBot="1" x14ac:dyDescent="0.25">
      <c r="A14" s="11">
        <v>8</v>
      </c>
      <c r="B14" s="327" t="s">
        <v>1195</v>
      </c>
      <c r="C14" s="12">
        <v>15.510628191426198</v>
      </c>
      <c r="D14" s="11"/>
      <c r="E14" s="11">
        <v>8</v>
      </c>
      <c r="F14" s="327" t="s">
        <v>1535</v>
      </c>
      <c r="G14" s="13">
        <v>8.6129363568554357E-2</v>
      </c>
    </row>
    <row r="15" spans="1:7" ht="13.15" customHeight="1" thickBot="1" x14ac:dyDescent="0.3">
      <c r="A15" s="613">
        <v>9</v>
      </c>
      <c r="B15" s="581" t="s">
        <v>1525</v>
      </c>
      <c r="C15" s="614">
        <v>14.91518921721099</v>
      </c>
      <c r="D15" s="11"/>
      <c r="E15" s="11">
        <v>9</v>
      </c>
      <c r="F15" s="327" t="s">
        <v>1046</v>
      </c>
      <c r="G15" s="13">
        <v>8.0820462531666262E-2</v>
      </c>
    </row>
    <row r="16" spans="1:7" ht="13.15" customHeight="1" thickBot="1" x14ac:dyDescent="0.3">
      <c r="A16" s="613">
        <v>10</v>
      </c>
      <c r="B16" s="581" t="s">
        <v>1052</v>
      </c>
      <c r="C16" s="614">
        <v>14.179783525958539</v>
      </c>
      <c r="D16" s="11"/>
      <c r="E16" s="11">
        <v>10</v>
      </c>
      <c r="F16" s="327" t="s">
        <v>1526</v>
      </c>
      <c r="G16" s="13">
        <v>7.407407407407407E-2</v>
      </c>
    </row>
    <row r="17" spans="1:7" ht="13.15" customHeight="1" thickBot="1" x14ac:dyDescent="0.3">
      <c r="A17" s="613">
        <v>11</v>
      </c>
      <c r="B17" s="581" t="s">
        <v>1528</v>
      </c>
      <c r="C17" s="614">
        <v>14.061028257456829</v>
      </c>
      <c r="D17" s="11"/>
      <c r="E17" s="11">
        <v>11</v>
      </c>
      <c r="F17" s="327" t="s">
        <v>1192</v>
      </c>
      <c r="G17" s="13">
        <v>6.5857744967863466E-2</v>
      </c>
    </row>
    <row r="18" spans="1:7" ht="13.15" customHeight="1" thickBot="1" x14ac:dyDescent="0.25">
      <c r="A18" s="11">
        <v>12</v>
      </c>
      <c r="B18" s="327" t="s">
        <v>1187</v>
      </c>
      <c r="C18" s="12">
        <v>13.038305484053925</v>
      </c>
      <c r="D18" s="11"/>
      <c r="E18" s="11">
        <v>12</v>
      </c>
      <c r="F18" s="327" t="s">
        <v>1538</v>
      </c>
      <c r="G18" s="13">
        <v>5.4676933060632246E-2</v>
      </c>
    </row>
    <row r="19" spans="1:7" ht="13.15" customHeight="1" thickBot="1" x14ac:dyDescent="0.3">
      <c r="A19" s="527">
        <v>13</v>
      </c>
      <c r="B19" s="706" t="s">
        <v>1190</v>
      </c>
      <c r="C19" s="528">
        <v>11.566660717472784</v>
      </c>
      <c r="D19" s="11"/>
      <c r="E19" s="11">
        <v>13</v>
      </c>
      <c r="F19" s="327" t="s">
        <v>1055</v>
      </c>
      <c r="G19" s="13">
        <v>5.3656490608610191E-2</v>
      </c>
    </row>
    <row r="20" spans="1:7" ht="13.15" customHeight="1" thickBot="1" x14ac:dyDescent="0.25">
      <c r="A20" s="11">
        <v>14</v>
      </c>
      <c r="B20" s="327" t="s">
        <v>1546</v>
      </c>
      <c r="C20" s="12">
        <v>10.212911708631911</v>
      </c>
      <c r="D20" s="11"/>
      <c r="E20" s="11">
        <v>14</v>
      </c>
      <c r="F20" s="327" t="s">
        <v>1195</v>
      </c>
      <c r="G20" s="13">
        <v>5.1532122218428539E-2</v>
      </c>
    </row>
    <row r="21" spans="1:7" ht="13.15" customHeight="1" thickBot="1" x14ac:dyDescent="0.25">
      <c r="A21" s="11">
        <v>15</v>
      </c>
      <c r="B21" s="327" t="s">
        <v>1189</v>
      </c>
      <c r="C21" s="12">
        <v>9.1507051481860806</v>
      </c>
      <c r="D21" s="11"/>
      <c r="E21" s="613">
        <v>15</v>
      </c>
      <c r="F21" s="581" t="s">
        <v>1052</v>
      </c>
      <c r="G21" s="615">
        <v>5.0066059383909331E-2</v>
      </c>
    </row>
    <row r="22" spans="1:7" ht="13.15" customHeight="1" thickBot="1" x14ac:dyDescent="0.25">
      <c r="A22" s="11">
        <v>16</v>
      </c>
      <c r="B22" s="327" t="s">
        <v>1530</v>
      </c>
      <c r="C22" s="12">
        <v>8.8450704225352101</v>
      </c>
      <c r="D22" s="11"/>
      <c r="E22" s="11">
        <v>16</v>
      </c>
      <c r="F22" s="327" t="s">
        <v>1187</v>
      </c>
      <c r="G22" s="13">
        <v>4.7337585980831862E-2</v>
      </c>
    </row>
    <row r="23" spans="1:7" ht="13.15" customHeight="1" thickBot="1" x14ac:dyDescent="0.25">
      <c r="A23" s="11">
        <v>17</v>
      </c>
      <c r="B23" s="327" t="s">
        <v>1534</v>
      </c>
      <c r="C23" s="12">
        <v>8.2780303030303024</v>
      </c>
      <c r="D23" s="11"/>
      <c r="E23" s="11">
        <v>17</v>
      </c>
      <c r="F23" s="327" t="s">
        <v>1189</v>
      </c>
      <c r="G23" s="13">
        <v>4.5868341756612405E-2</v>
      </c>
    </row>
    <row r="24" spans="1:7" ht="13.15" customHeight="1" thickBot="1" x14ac:dyDescent="0.25">
      <c r="A24" s="11">
        <v>18</v>
      </c>
      <c r="B24" s="327" t="s">
        <v>1192</v>
      </c>
      <c r="C24" s="12">
        <v>7.5809027107076163</v>
      </c>
      <c r="D24" s="11"/>
      <c r="E24" s="11">
        <v>18</v>
      </c>
      <c r="F24" s="327" t="s">
        <v>1534</v>
      </c>
      <c r="G24" s="13">
        <v>4.361727580531731E-2</v>
      </c>
    </row>
    <row r="25" spans="1:7" ht="13.15" customHeight="1" thickBot="1" x14ac:dyDescent="0.25">
      <c r="A25" s="11">
        <v>19</v>
      </c>
      <c r="B25" s="327" t="s">
        <v>1184</v>
      </c>
      <c r="C25" s="12">
        <v>6.7034968090252312</v>
      </c>
      <c r="D25" s="11"/>
      <c r="E25" s="11">
        <v>19</v>
      </c>
      <c r="F25" s="327" t="s">
        <v>1184</v>
      </c>
      <c r="G25" s="13">
        <v>4.0980472483954665E-2</v>
      </c>
    </row>
    <row r="26" spans="1:7" ht="13.15" customHeight="1" thickBot="1" x14ac:dyDescent="0.25">
      <c r="A26" s="11">
        <v>20</v>
      </c>
      <c r="B26" s="327" t="s">
        <v>1057</v>
      </c>
      <c r="C26" s="12">
        <v>5.2134882661198452</v>
      </c>
      <c r="D26" s="11"/>
      <c r="E26" s="11">
        <v>20</v>
      </c>
      <c r="F26" s="327" t="s">
        <v>1057</v>
      </c>
      <c r="G26" s="13">
        <v>4.0669856459330141E-2</v>
      </c>
    </row>
    <row r="27" spans="1:7" ht="13.15" customHeight="1" thickBot="1" x14ac:dyDescent="0.25">
      <c r="A27" s="613">
        <v>21</v>
      </c>
      <c r="B27" s="581" t="s">
        <v>1524</v>
      </c>
      <c r="C27" s="614">
        <v>5.0943396226415096</v>
      </c>
      <c r="D27" s="11"/>
      <c r="E27" s="613">
        <v>21</v>
      </c>
      <c r="F27" s="581" t="s">
        <v>1528</v>
      </c>
      <c r="G27" s="615">
        <v>4.01279156205731E-2</v>
      </c>
    </row>
    <row r="28" spans="1:7" ht="13.15" customHeight="1" thickBot="1" x14ac:dyDescent="0.25">
      <c r="A28" s="11">
        <v>22</v>
      </c>
      <c r="B28" s="327" t="s">
        <v>1193</v>
      </c>
      <c r="C28" s="12">
        <v>4.9112440040393839</v>
      </c>
      <c r="D28" s="11"/>
      <c r="E28" s="613">
        <v>22</v>
      </c>
      <c r="F28" s="581" t="s">
        <v>1525</v>
      </c>
      <c r="G28" s="615">
        <v>3.7450858679908959E-2</v>
      </c>
    </row>
    <row r="29" spans="1:7" ht="13.15" customHeight="1" thickBot="1" x14ac:dyDescent="0.25">
      <c r="A29" s="11">
        <v>23</v>
      </c>
      <c r="B29" s="327" t="s">
        <v>1059</v>
      </c>
      <c r="C29" s="12">
        <v>4.4219065344233206</v>
      </c>
      <c r="D29" s="11"/>
      <c r="E29" s="11">
        <v>23</v>
      </c>
      <c r="F29" s="327" t="s">
        <v>1543</v>
      </c>
      <c r="G29" s="13">
        <v>3.1585432315238256E-2</v>
      </c>
    </row>
    <row r="30" spans="1:7" ht="13.15" customHeight="1" thickBot="1" x14ac:dyDescent="0.25">
      <c r="A30" s="11">
        <v>24</v>
      </c>
      <c r="B30" s="327" t="s">
        <v>1538</v>
      </c>
      <c r="C30" s="12">
        <v>4.2063635541896405</v>
      </c>
      <c r="D30" s="11"/>
      <c r="E30" s="11">
        <v>24</v>
      </c>
      <c r="F30" s="327" t="s">
        <v>1193</v>
      </c>
      <c r="G30" s="13">
        <v>2.7299405061850975E-2</v>
      </c>
    </row>
    <row r="31" spans="1:7" ht="13.15" customHeight="1" thickBot="1" x14ac:dyDescent="0.25">
      <c r="A31" s="11">
        <v>25</v>
      </c>
      <c r="B31" s="327" t="s">
        <v>1535</v>
      </c>
      <c r="C31" s="12">
        <v>4.0652941770107978</v>
      </c>
      <c r="D31" s="11"/>
      <c r="E31" s="527">
        <v>25</v>
      </c>
      <c r="F31" s="706" t="s">
        <v>1190</v>
      </c>
      <c r="G31" s="529">
        <v>2.7148308485142946E-2</v>
      </c>
    </row>
    <row r="32" spans="1:7" ht="13.15" customHeight="1" thickBot="1" x14ac:dyDescent="0.25">
      <c r="A32" s="11">
        <v>26</v>
      </c>
      <c r="B32" s="327" t="s">
        <v>1536</v>
      </c>
      <c r="C32" s="12">
        <v>2.9597755800684671</v>
      </c>
      <c r="D32" s="11"/>
      <c r="E32" s="11">
        <v>26</v>
      </c>
      <c r="F32" s="327" t="s">
        <v>1059</v>
      </c>
      <c r="G32" s="13">
        <v>2.6094916183905671E-2</v>
      </c>
    </row>
    <row r="33" spans="1:7" ht="13.15" customHeight="1" thickBot="1" x14ac:dyDescent="0.25">
      <c r="A33" s="11">
        <v>27</v>
      </c>
      <c r="B33" s="327" t="s">
        <v>1186</v>
      </c>
      <c r="C33" s="12">
        <v>2.5952536468539082</v>
      </c>
      <c r="D33" s="11"/>
      <c r="E33" s="11">
        <v>27</v>
      </c>
      <c r="F33" s="327" t="s">
        <v>1539</v>
      </c>
      <c r="G33" s="13">
        <v>2.5932281338548802E-2</v>
      </c>
    </row>
    <row r="34" spans="1:7" ht="13.15" customHeight="1" thickBot="1" x14ac:dyDescent="0.25">
      <c r="A34" s="11">
        <v>28</v>
      </c>
      <c r="B34" s="327" t="s">
        <v>1543</v>
      </c>
      <c r="C34" s="12">
        <v>1.922523185245514</v>
      </c>
      <c r="D34" s="11"/>
      <c r="E34" s="11">
        <v>28</v>
      </c>
      <c r="F34" s="327" t="s">
        <v>1536</v>
      </c>
      <c r="G34" s="13">
        <v>1.9665567509700672E-2</v>
      </c>
    </row>
    <row r="35" spans="1:7" ht="13.15" customHeight="1" thickBot="1" x14ac:dyDescent="0.25">
      <c r="A35" s="11">
        <v>29</v>
      </c>
      <c r="B35" s="327" t="s">
        <v>1539</v>
      </c>
      <c r="C35" s="12">
        <v>1.8889299574939939</v>
      </c>
      <c r="D35" s="11"/>
      <c r="E35" s="613">
        <v>29</v>
      </c>
      <c r="F35" s="581" t="s">
        <v>1524</v>
      </c>
      <c r="G35" s="615">
        <v>1.9512587540725712E-2</v>
      </c>
    </row>
    <row r="36" spans="1:7" ht="13.15" customHeight="1" thickBot="1" x14ac:dyDescent="0.25">
      <c r="A36" s="11">
        <v>30</v>
      </c>
      <c r="B36" s="327" t="s">
        <v>1061</v>
      </c>
      <c r="C36" s="12">
        <v>1.7087018544935804</v>
      </c>
      <c r="D36" s="11"/>
      <c r="E36" s="11">
        <v>30</v>
      </c>
      <c r="F36" s="327" t="s">
        <v>1062</v>
      </c>
      <c r="G36" s="13">
        <v>1.6426137420661818E-2</v>
      </c>
    </row>
    <row r="37" spans="1:7" ht="13.15" customHeight="1" thickBot="1" x14ac:dyDescent="0.25">
      <c r="A37" s="11">
        <v>31</v>
      </c>
      <c r="B37" s="327" t="s">
        <v>1194</v>
      </c>
      <c r="C37" s="12">
        <v>1.4530255581371856</v>
      </c>
      <c r="D37" s="11"/>
      <c r="E37" s="11">
        <v>31</v>
      </c>
      <c r="F37" s="327" t="s">
        <v>1186</v>
      </c>
      <c r="G37" s="13">
        <v>1.5597827625136403E-2</v>
      </c>
    </row>
    <row r="38" spans="1:7" ht="12.95" customHeight="1" thickBot="1" x14ac:dyDescent="0.25">
      <c r="A38" s="11">
        <v>32</v>
      </c>
      <c r="B38" s="1020" t="s">
        <v>1674</v>
      </c>
      <c r="C38" s="12">
        <v>1.4220183486238531</v>
      </c>
      <c r="D38" s="11"/>
      <c r="E38" s="11">
        <v>32</v>
      </c>
      <c r="F38" s="327" t="s">
        <v>1061</v>
      </c>
      <c r="G38" s="13">
        <v>1.2596911823981295E-2</v>
      </c>
    </row>
    <row r="39" spans="1:7" ht="13.15" customHeight="1" thickBot="1" x14ac:dyDescent="0.25">
      <c r="A39" s="11">
        <v>33</v>
      </c>
      <c r="B39" s="45" t="s">
        <v>1055</v>
      </c>
      <c r="C39" s="12">
        <v>1.4162224132989394</v>
      </c>
      <c r="D39" s="11"/>
      <c r="E39" s="11">
        <v>33</v>
      </c>
      <c r="F39" s="327" t="s">
        <v>1194</v>
      </c>
      <c r="G39" s="13">
        <v>1.1465256271964926E-2</v>
      </c>
    </row>
    <row r="40" spans="1:7" ht="12.95" customHeight="1" thickBot="1" x14ac:dyDescent="0.25">
      <c r="A40" s="15">
        <v>34</v>
      </c>
      <c r="B40" s="658" t="s">
        <v>1062</v>
      </c>
      <c r="C40" s="16">
        <v>0.33083805160565333</v>
      </c>
      <c r="D40" s="15"/>
      <c r="E40" s="15">
        <v>34</v>
      </c>
      <c r="F40" s="1020" t="s">
        <v>1674</v>
      </c>
      <c r="G40" s="17">
        <v>8.847128114900361E-3</v>
      </c>
    </row>
    <row r="42" spans="1:7" ht="13.15" x14ac:dyDescent="0.25">
      <c r="A42" s="18" t="s">
        <v>1063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zoomScale="80" zoomScaleNormal="80" workbookViewId="0"/>
  </sheetViews>
  <sheetFormatPr defaultColWidth="8.85546875" defaultRowHeight="9.75" x14ac:dyDescent="0.15"/>
  <cols>
    <col min="1" max="1" width="4.28515625" style="20" customWidth="1"/>
    <col min="2" max="2" width="9.5703125" style="19" bestFit="1" customWidth="1"/>
    <col min="3" max="3" width="15.5703125" style="20" customWidth="1"/>
    <col min="4" max="4" width="3.85546875" style="19" customWidth="1"/>
    <col min="5" max="5" width="2.7109375" style="19" customWidth="1"/>
    <col min="6" max="6" width="9.5703125" style="19" bestFit="1" customWidth="1"/>
    <col min="7" max="7" width="18.28515625" style="20" customWidth="1"/>
    <col min="8" max="8" width="15.85546875" style="19" customWidth="1"/>
    <col min="9" max="16384" width="8.85546875" style="19"/>
  </cols>
  <sheetData>
    <row r="1" spans="1:7" ht="12" x14ac:dyDescent="0.15">
      <c r="A1" s="803" t="s">
        <v>1097</v>
      </c>
    </row>
    <row r="2" spans="1:7" ht="12" x14ac:dyDescent="0.15">
      <c r="A2" s="804" t="s">
        <v>1040</v>
      </c>
    </row>
    <row r="3" spans="1:7" ht="12" x14ac:dyDescent="0.15">
      <c r="A3" s="804" t="s">
        <v>1041</v>
      </c>
    </row>
    <row r="4" spans="1:7" ht="12" x14ac:dyDescent="0.25">
      <c r="A4" s="805" t="s">
        <v>1093</v>
      </c>
    </row>
    <row r="5" spans="1:7" ht="9" thickBot="1" x14ac:dyDescent="0.2"/>
    <row r="6" spans="1:7" ht="68.45" customHeight="1" thickBot="1" x14ac:dyDescent="0.2">
      <c r="A6" s="6"/>
      <c r="B6" s="6"/>
      <c r="C6" s="747" t="s">
        <v>1523</v>
      </c>
      <c r="D6" s="747"/>
      <c r="E6" s="747"/>
      <c r="F6" s="747"/>
      <c r="G6" s="747" t="s">
        <v>1522</v>
      </c>
    </row>
    <row r="7" spans="1:7" ht="12.95" customHeight="1" thickBot="1" x14ac:dyDescent="0.2">
      <c r="A7" s="8">
        <v>1</v>
      </c>
      <c r="B7" s="45" t="s">
        <v>1047</v>
      </c>
      <c r="C7" s="669">
        <v>87.886429745794871</v>
      </c>
      <c r="D7" s="8"/>
      <c r="E7" s="8">
        <v>1</v>
      </c>
      <c r="F7" s="45" t="s">
        <v>1047</v>
      </c>
      <c r="G7" s="674">
        <v>0.4555014351626987</v>
      </c>
    </row>
    <row r="8" spans="1:7" ht="12.95" customHeight="1" thickBot="1" x14ac:dyDescent="0.2">
      <c r="A8" s="11">
        <v>2</v>
      </c>
      <c r="B8" s="326" t="s">
        <v>1190</v>
      </c>
      <c r="C8" s="676">
        <v>84.73442798500804</v>
      </c>
      <c r="D8" s="11"/>
      <c r="E8" s="11">
        <v>2</v>
      </c>
      <c r="F8" s="327" t="s">
        <v>1536</v>
      </c>
      <c r="G8" s="672">
        <v>0.39173140165599418</v>
      </c>
    </row>
    <row r="9" spans="1:7" ht="12.95" customHeight="1" thickBot="1" x14ac:dyDescent="0.2">
      <c r="A9" s="11">
        <v>3</v>
      </c>
      <c r="B9" s="581" t="s">
        <v>1525</v>
      </c>
      <c r="C9" s="675">
        <v>82.851944012441678</v>
      </c>
      <c r="D9" s="11"/>
      <c r="E9" s="11">
        <v>3</v>
      </c>
      <c r="F9" s="327" t="s">
        <v>1184</v>
      </c>
      <c r="G9" s="672">
        <v>0.3540488970318546</v>
      </c>
    </row>
    <row r="10" spans="1:7" ht="12.95" customHeight="1" thickBot="1" x14ac:dyDescent="0.2">
      <c r="A10" s="11">
        <v>4</v>
      </c>
      <c r="B10" s="327" t="s">
        <v>1185</v>
      </c>
      <c r="C10" s="671">
        <v>74.695285983658081</v>
      </c>
      <c r="D10" s="11"/>
      <c r="E10" s="11">
        <v>4</v>
      </c>
      <c r="F10" s="327" t="s">
        <v>1530</v>
      </c>
      <c r="G10" s="672">
        <v>0.30830577223088929</v>
      </c>
    </row>
    <row r="11" spans="1:7" ht="12.95" customHeight="1" thickBot="1" x14ac:dyDescent="0.2">
      <c r="A11" s="11">
        <v>5</v>
      </c>
      <c r="B11" s="327" t="s">
        <v>1526</v>
      </c>
      <c r="C11" s="671">
        <v>64.629254939300168</v>
      </c>
      <c r="D11" s="11"/>
      <c r="E11" s="11">
        <v>5</v>
      </c>
      <c r="F11" s="327" t="s">
        <v>1535</v>
      </c>
      <c r="G11" s="672">
        <v>0.30377592473807996</v>
      </c>
    </row>
    <row r="12" spans="1:7" ht="12.95" customHeight="1" thickBot="1" x14ac:dyDescent="0.2">
      <c r="A12" s="11">
        <v>6</v>
      </c>
      <c r="B12" s="327" t="s">
        <v>1536</v>
      </c>
      <c r="C12" s="671">
        <v>58.95844427538988</v>
      </c>
      <c r="D12" s="11"/>
      <c r="E12" s="11">
        <v>6</v>
      </c>
      <c r="F12" s="327" t="s">
        <v>1539</v>
      </c>
      <c r="G12" s="672">
        <v>0.22689998832884248</v>
      </c>
    </row>
    <row r="13" spans="1:7" ht="12.95" customHeight="1" thickBot="1" x14ac:dyDescent="0.2">
      <c r="A13" s="11">
        <v>7</v>
      </c>
      <c r="B13" s="327" t="s">
        <v>1184</v>
      </c>
      <c r="C13" s="671">
        <v>57.914553653627095</v>
      </c>
      <c r="D13" s="11"/>
      <c r="E13" s="11">
        <v>7</v>
      </c>
      <c r="F13" s="327" t="s">
        <v>1526</v>
      </c>
      <c r="G13" s="672">
        <v>0.22222244957674545</v>
      </c>
    </row>
    <row r="14" spans="1:7" ht="12.95" customHeight="1" thickBot="1" x14ac:dyDescent="0.2">
      <c r="A14" s="11">
        <v>8</v>
      </c>
      <c r="B14" s="581" t="s">
        <v>1052</v>
      </c>
      <c r="C14" s="675">
        <v>53.706108970831032</v>
      </c>
      <c r="D14" s="11"/>
      <c r="E14" s="11">
        <v>8</v>
      </c>
      <c r="F14" s="327" t="s">
        <v>1546</v>
      </c>
      <c r="G14" s="672">
        <v>0.21945172265875645</v>
      </c>
    </row>
    <row r="15" spans="1:7" ht="12.95" customHeight="1" thickBot="1" x14ac:dyDescent="0.2">
      <c r="A15" s="11">
        <v>9</v>
      </c>
      <c r="B15" s="327" t="s">
        <v>1046</v>
      </c>
      <c r="C15" s="671">
        <v>51.759430199430192</v>
      </c>
      <c r="D15" s="11"/>
      <c r="E15" s="11">
        <v>9</v>
      </c>
      <c r="F15" s="327" t="s">
        <v>1527</v>
      </c>
      <c r="G15" s="672">
        <v>0.21475528777076061</v>
      </c>
    </row>
    <row r="16" spans="1:7" ht="12.95" customHeight="1" thickBot="1" x14ac:dyDescent="0.2">
      <c r="A16" s="11">
        <v>10</v>
      </c>
      <c r="B16" s="327" t="s">
        <v>1527</v>
      </c>
      <c r="C16" s="671">
        <v>42.430869920916287</v>
      </c>
      <c r="D16" s="11"/>
      <c r="E16" s="11">
        <v>10</v>
      </c>
      <c r="F16" s="327" t="s">
        <v>1538</v>
      </c>
      <c r="G16" s="672">
        <v>0.21011285461669965</v>
      </c>
    </row>
    <row r="17" spans="1:7" ht="12.95" customHeight="1" thickBot="1" x14ac:dyDescent="0.2">
      <c r="A17" s="11">
        <v>11</v>
      </c>
      <c r="B17" s="327" t="s">
        <v>1529</v>
      </c>
      <c r="C17" s="671">
        <v>41.555387213749938</v>
      </c>
      <c r="D17" s="11"/>
      <c r="E17" s="613">
        <v>11</v>
      </c>
      <c r="F17" s="581" t="s">
        <v>1525</v>
      </c>
      <c r="G17" s="677">
        <v>0.20803403699646364</v>
      </c>
    </row>
    <row r="18" spans="1:7" ht="12.95" customHeight="1" thickBot="1" x14ac:dyDescent="0.2">
      <c r="A18" s="11">
        <v>12</v>
      </c>
      <c r="B18" s="327" t="s">
        <v>1195</v>
      </c>
      <c r="C18" s="671">
        <v>35.149863436646484</v>
      </c>
      <c r="D18" s="11"/>
      <c r="E18" s="11">
        <v>12</v>
      </c>
      <c r="F18" s="327" t="s">
        <v>1543</v>
      </c>
      <c r="G18" s="672">
        <v>0.20467751445321231</v>
      </c>
    </row>
    <row r="19" spans="1:7" ht="12.95" customHeight="1" thickBot="1" x14ac:dyDescent="0.2">
      <c r="A19" s="11">
        <v>13</v>
      </c>
      <c r="B19" s="327" t="s">
        <v>1534</v>
      </c>
      <c r="C19" s="671">
        <v>33.549242424242422</v>
      </c>
      <c r="D19" s="11"/>
      <c r="E19" s="14">
        <v>13</v>
      </c>
      <c r="F19" s="326" t="s">
        <v>1190</v>
      </c>
      <c r="G19" s="678">
        <v>0.1988819443862633</v>
      </c>
    </row>
    <row r="20" spans="1:7" ht="12.95" customHeight="1" thickBot="1" x14ac:dyDescent="0.2">
      <c r="A20" s="11">
        <v>14</v>
      </c>
      <c r="B20" s="581" t="s">
        <v>1528</v>
      </c>
      <c r="C20" s="675">
        <v>33.059850863422291</v>
      </c>
      <c r="D20" s="11"/>
      <c r="E20" s="11">
        <v>14</v>
      </c>
      <c r="F20" s="327" t="s">
        <v>1186</v>
      </c>
      <c r="G20" s="672">
        <v>0.19119661776771096</v>
      </c>
    </row>
    <row r="21" spans="1:7" ht="12.95" customHeight="1" thickBot="1" x14ac:dyDescent="0.2">
      <c r="A21" s="11">
        <v>15</v>
      </c>
      <c r="B21" s="581" t="s">
        <v>1524</v>
      </c>
      <c r="C21" s="675">
        <v>32.867924528301884</v>
      </c>
      <c r="D21" s="11"/>
      <c r="E21" s="613">
        <v>15</v>
      </c>
      <c r="F21" s="581" t="s">
        <v>1052</v>
      </c>
      <c r="G21" s="677">
        <v>0.18962513100399908</v>
      </c>
    </row>
    <row r="22" spans="1:7" ht="12.95" customHeight="1" thickBot="1" x14ac:dyDescent="0.2">
      <c r="A22" s="11">
        <v>16</v>
      </c>
      <c r="B22" s="327" t="s">
        <v>1186</v>
      </c>
      <c r="C22" s="671">
        <v>31.813193990855648</v>
      </c>
      <c r="D22" s="11"/>
      <c r="E22" s="11">
        <v>16</v>
      </c>
      <c r="F22" s="327" t="s">
        <v>1529</v>
      </c>
      <c r="G22" s="672">
        <v>0.18804502867313461</v>
      </c>
    </row>
    <row r="23" spans="1:7" ht="12.95" customHeight="1" thickBot="1" x14ac:dyDescent="0.2">
      <c r="A23" s="11">
        <v>17</v>
      </c>
      <c r="B23" s="327" t="s">
        <v>1189</v>
      </c>
      <c r="C23" s="671">
        <v>25.969936578011591</v>
      </c>
      <c r="D23" s="11"/>
      <c r="E23" s="11">
        <v>17</v>
      </c>
      <c r="F23" s="327" t="s">
        <v>1046</v>
      </c>
      <c r="G23" s="672">
        <v>0.18582982575474735</v>
      </c>
    </row>
    <row r="24" spans="1:7" ht="12.95" customHeight="1" thickBot="1" x14ac:dyDescent="0.2">
      <c r="A24" s="11">
        <v>18</v>
      </c>
      <c r="B24" s="327" t="s">
        <v>1530</v>
      </c>
      <c r="C24" s="671">
        <v>23.995143273433708</v>
      </c>
      <c r="D24" s="11"/>
      <c r="E24" s="11">
        <v>18</v>
      </c>
      <c r="F24" s="327" t="s">
        <v>1534</v>
      </c>
      <c r="G24" s="672">
        <v>0.17677584176596212</v>
      </c>
    </row>
    <row r="25" spans="1:7" ht="12.95" customHeight="1" thickBot="1" x14ac:dyDescent="0.2">
      <c r="A25" s="11">
        <v>19</v>
      </c>
      <c r="B25" s="327" t="s">
        <v>1187</v>
      </c>
      <c r="C25" s="671">
        <v>23.886872300510447</v>
      </c>
      <c r="D25" s="11"/>
      <c r="E25" s="11">
        <v>19</v>
      </c>
      <c r="F25" s="327" t="s">
        <v>1185</v>
      </c>
      <c r="G25" s="672">
        <v>0.15930902574463843</v>
      </c>
    </row>
    <row r="26" spans="1:7" ht="12.95" customHeight="1" thickBot="1" x14ac:dyDescent="0.2">
      <c r="A26" s="11">
        <v>20</v>
      </c>
      <c r="B26" s="327" t="s">
        <v>1533</v>
      </c>
      <c r="C26" s="671">
        <v>18.354938271604937</v>
      </c>
      <c r="D26" s="11"/>
      <c r="E26" s="11">
        <v>20</v>
      </c>
      <c r="F26" s="327" t="s">
        <v>1533</v>
      </c>
      <c r="G26" s="672">
        <v>0.14468800532927653</v>
      </c>
    </row>
    <row r="27" spans="1:7" ht="12.95" customHeight="1" thickBot="1" x14ac:dyDescent="0.2">
      <c r="A27" s="11">
        <v>21</v>
      </c>
      <c r="B27" s="327" t="s">
        <v>1539</v>
      </c>
      <c r="C27" s="671">
        <v>16.52725928663833</v>
      </c>
      <c r="D27" s="11"/>
      <c r="E27" s="11">
        <v>21</v>
      </c>
      <c r="F27" s="327" t="s">
        <v>1192</v>
      </c>
      <c r="G27" s="672">
        <v>0.13291182903159043</v>
      </c>
    </row>
    <row r="28" spans="1:7" ht="12.95" customHeight="1" thickBot="1" x14ac:dyDescent="0.2">
      <c r="A28" s="11">
        <v>22</v>
      </c>
      <c r="B28" s="327" t="s">
        <v>1546</v>
      </c>
      <c r="C28" s="671">
        <v>16.170679113799221</v>
      </c>
      <c r="D28" s="11"/>
      <c r="E28" s="11">
        <v>22</v>
      </c>
      <c r="F28" s="327" t="s">
        <v>1189</v>
      </c>
      <c r="G28" s="672">
        <v>0.13017553369577348</v>
      </c>
    </row>
    <row r="29" spans="1:7" ht="12.95" customHeight="1" thickBot="1" x14ac:dyDescent="0.2">
      <c r="A29" s="11">
        <v>23</v>
      </c>
      <c r="B29" s="327" t="s">
        <v>1538</v>
      </c>
      <c r="C29" s="671">
        <v>16.164331555635901</v>
      </c>
      <c r="D29" s="11"/>
      <c r="E29" s="613">
        <v>23</v>
      </c>
      <c r="F29" s="581" t="s">
        <v>1524</v>
      </c>
      <c r="G29" s="677">
        <v>0.12589130853729041</v>
      </c>
    </row>
    <row r="30" spans="1:7" ht="12.95" customHeight="1" thickBot="1" x14ac:dyDescent="0.2">
      <c r="A30" s="11">
        <v>24</v>
      </c>
      <c r="B30" s="327" t="s">
        <v>1192</v>
      </c>
      <c r="C30" s="671">
        <v>15.299508509861994</v>
      </c>
      <c r="D30" s="11"/>
      <c r="E30" s="11">
        <v>24</v>
      </c>
      <c r="F30" s="327" t="s">
        <v>1195</v>
      </c>
      <c r="G30" s="672">
        <v>0.11678059465597115</v>
      </c>
    </row>
    <row r="31" spans="1:7" ht="12.95" customHeight="1" thickBot="1" x14ac:dyDescent="0.2">
      <c r="A31" s="11">
        <v>25</v>
      </c>
      <c r="B31" s="327" t="s">
        <v>1535</v>
      </c>
      <c r="C31" s="671">
        <v>14.338076496114642</v>
      </c>
      <c r="D31" s="11"/>
      <c r="E31" s="11">
        <v>25</v>
      </c>
      <c r="F31" s="327" t="s">
        <v>1057</v>
      </c>
      <c r="G31" s="672">
        <v>0.10765779856953943</v>
      </c>
    </row>
    <row r="32" spans="1:7" ht="12.95" customHeight="1" thickBot="1" x14ac:dyDescent="0.2">
      <c r="A32" s="11">
        <v>26</v>
      </c>
      <c r="B32" s="327" t="s">
        <v>1057</v>
      </c>
      <c r="C32" s="671">
        <v>13.800410116199588</v>
      </c>
      <c r="D32" s="11"/>
      <c r="E32" s="613">
        <v>26</v>
      </c>
      <c r="F32" s="581" t="s">
        <v>1528</v>
      </c>
      <c r="G32" s="677">
        <v>9.6904818465598466E-2</v>
      </c>
    </row>
    <row r="33" spans="1:7" ht="12.95" customHeight="1" thickBot="1" x14ac:dyDescent="0.2">
      <c r="A33" s="11">
        <v>27</v>
      </c>
      <c r="B33" s="327" t="s">
        <v>1193</v>
      </c>
      <c r="C33" s="671">
        <v>12.955251199192125</v>
      </c>
      <c r="D33" s="11"/>
      <c r="E33" s="11">
        <v>27</v>
      </c>
      <c r="F33" s="327" t="s">
        <v>1187</v>
      </c>
      <c r="G33" s="672">
        <v>8.6724908730797343E-2</v>
      </c>
    </row>
    <row r="34" spans="1:7" ht="12.95" customHeight="1" thickBot="1" x14ac:dyDescent="0.2">
      <c r="A34" s="11">
        <v>28</v>
      </c>
      <c r="B34" s="327" t="s">
        <v>1543</v>
      </c>
      <c r="C34" s="671">
        <v>12.458135196910384</v>
      </c>
      <c r="D34" s="11"/>
      <c r="E34" s="11">
        <v>28</v>
      </c>
      <c r="F34" s="327" t="s">
        <v>1055</v>
      </c>
      <c r="G34" s="672">
        <v>8.1785742984534601E-2</v>
      </c>
    </row>
    <row r="35" spans="1:7" ht="12.95" customHeight="1" thickBot="1" x14ac:dyDescent="0.2">
      <c r="A35" s="11">
        <v>29</v>
      </c>
      <c r="B35" s="327" t="s">
        <v>1061</v>
      </c>
      <c r="C35" s="671">
        <v>10.249548264384213</v>
      </c>
      <c r="D35" s="11"/>
      <c r="E35" s="11">
        <v>29</v>
      </c>
      <c r="F35" s="327" t="s">
        <v>1061</v>
      </c>
      <c r="G35" s="672">
        <v>7.5562632205159269E-2</v>
      </c>
    </row>
    <row r="36" spans="1:7" ht="12.95" customHeight="1" thickBot="1" x14ac:dyDescent="0.2">
      <c r="A36" s="11">
        <v>30</v>
      </c>
      <c r="B36" s="327" t="s">
        <v>1194</v>
      </c>
      <c r="C36" s="671">
        <v>9.443596996329596</v>
      </c>
      <c r="D36" s="11"/>
      <c r="E36" s="11">
        <v>30</v>
      </c>
      <c r="F36" s="327" t="s">
        <v>1194</v>
      </c>
      <c r="G36" s="672">
        <v>7.4515520186332312E-2</v>
      </c>
    </row>
    <row r="37" spans="1:7" ht="12.95" customHeight="1" thickBot="1" x14ac:dyDescent="0.2">
      <c r="A37" s="11">
        <v>31</v>
      </c>
      <c r="B37" s="1020" t="s">
        <v>1674</v>
      </c>
      <c r="C37" s="671">
        <v>8.7816513761467867</v>
      </c>
      <c r="D37" s="11"/>
      <c r="E37" s="11">
        <v>31</v>
      </c>
      <c r="F37" s="327" t="s">
        <v>1193</v>
      </c>
      <c r="G37" s="672">
        <v>7.201254149229655E-2</v>
      </c>
    </row>
    <row r="38" spans="1:7" ht="12.95" customHeight="1" thickBot="1" x14ac:dyDescent="0.2">
      <c r="A38" s="11">
        <v>32</v>
      </c>
      <c r="B38" s="45" t="s">
        <v>1059</v>
      </c>
      <c r="C38" s="671">
        <v>5.8996945210105167</v>
      </c>
      <c r="D38" s="11"/>
      <c r="E38" s="11">
        <v>32</v>
      </c>
      <c r="F38" s="1020" t="s">
        <v>1674</v>
      </c>
      <c r="G38" s="672">
        <v>5.4670900824746974E-2</v>
      </c>
    </row>
    <row r="39" spans="1:7" ht="12.95" customHeight="1" thickBot="1" x14ac:dyDescent="0.2">
      <c r="A39" s="11">
        <v>33</v>
      </c>
      <c r="B39" s="327" t="s">
        <v>1055</v>
      </c>
      <c r="C39" s="671">
        <v>2.1586701060475781</v>
      </c>
      <c r="D39" s="11"/>
      <c r="E39" s="11">
        <v>33</v>
      </c>
      <c r="F39" s="45" t="s">
        <v>1059</v>
      </c>
      <c r="G39" s="672">
        <v>3.4815732976299758E-2</v>
      </c>
    </row>
    <row r="40" spans="1:7" ht="12.95" customHeight="1" thickBot="1" x14ac:dyDescent="0.2">
      <c r="A40" s="15">
        <v>34</v>
      </c>
      <c r="B40" s="658" t="s">
        <v>1062</v>
      </c>
      <c r="C40" s="673">
        <v>0.58058520983705753</v>
      </c>
      <c r="D40" s="15"/>
      <c r="E40" s="15">
        <v>34</v>
      </c>
      <c r="F40" s="658" t="s">
        <v>1062</v>
      </c>
      <c r="G40" s="670">
        <v>2.8826031797261131E-2</v>
      </c>
    </row>
    <row r="42" spans="1:7" x14ac:dyDescent="0.15">
      <c r="A42" s="18" t="s">
        <v>1063</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8"/>
  <sheetViews>
    <sheetView zoomScale="80" zoomScaleNormal="80" workbookViewId="0"/>
  </sheetViews>
  <sheetFormatPr defaultRowHeight="15" x14ac:dyDescent="0.25"/>
  <cols>
    <col min="1" max="1" width="15.7109375" style="3" customWidth="1"/>
    <col min="2" max="2" width="15" style="1" customWidth="1"/>
    <col min="3" max="3" width="46.7109375" style="81" customWidth="1"/>
    <col min="4" max="4" width="8.28515625" style="3" bestFit="1" customWidth="1"/>
    <col min="5" max="5" width="13.85546875" style="2" bestFit="1" customWidth="1"/>
    <col min="6" max="6" width="8.85546875" style="2" bestFit="1" customWidth="1"/>
    <col min="7" max="7" width="18.140625" style="2" bestFit="1" customWidth="1"/>
    <col min="8" max="8" width="8.7109375" style="2" bestFit="1" customWidth="1"/>
    <col min="9" max="9" width="6.85546875" style="2" bestFit="1" customWidth="1"/>
  </cols>
  <sheetData>
    <row r="1" spans="1:9" s="68" customFormat="1" ht="13.9" x14ac:dyDescent="0.3">
      <c r="A1" s="61" t="s">
        <v>1039</v>
      </c>
      <c r="B1" s="67"/>
      <c r="C1" s="81"/>
      <c r="D1" s="69"/>
      <c r="E1" s="70"/>
      <c r="F1" s="70"/>
      <c r="G1" s="70"/>
      <c r="H1" s="70"/>
      <c r="I1" s="70"/>
    </row>
    <row r="2" spans="1:9" s="63" customFormat="1" ht="13.9" x14ac:dyDescent="0.3">
      <c r="A2" s="61" t="s">
        <v>1421</v>
      </c>
      <c r="B2" s="62"/>
      <c r="C2" s="81"/>
      <c r="D2" s="64"/>
      <c r="E2" s="65"/>
      <c r="F2" s="65"/>
      <c r="G2" s="65"/>
      <c r="H2" s="65"/>
      <c r="I2" s="65"/>
    </row>
    <row r="3" spans="1:9" s="63" customFormat="1" ht="13.9" x14ac:dyDescent="0.3">
      <c r="A3" s="71" t="s">
        <v>1094</v>
      </c>
      <c r="B3" s="62"/>
      <c r="C3" s="81"/>
      <c r="D3" s="64"/>
      <c r="E3" s="65"/>
      <c r="F3" s="65"/>
      <c r="G3" s="65"/>
      <c r="H3" s="65"/>
      <c r="I3" s="65"/>
    </row>
    <row r="4" spans="1:9" s="63" customFormat="1" ht="13.9" x14ac:dyDescent="0.3">
      <c r="A4" s="71" t="s">
        <v>1095</v>
      </c>
      <c r="B4" s="62"/>
      <c r="C4" s="81"/>
      <c r="D4" s="64"/>
      <c r="E4" s="65"/>
      <c r="F4" s="65"/>
      <c r="G4" s="65"/>
      <c r="H4" s="65"/>
      <c r="I4" s="65"/>
    </row>
    <row r="5" spans="1:9" s="63" customFormat="1" ht="13.9" x14ac:dyDescent="0.3">
      <c r="A5" s="71" t="s">
        <v>1096</v>
      </c>
      <c r="B5" s="62"/>
      <c r="C5" s="81"/>
      <c r="D5" s="64"/>
      <c r="E5" s="65"/>
      <c r="F5" s="65"/>
      <c r="G5" s="65"/>
      <c r="H5" s="65"/>
      <c r="I5" s="65"/>
    </row>
    <row r="6" spans="1:9" s="63" customFormat="1" ht="13.9" x14ac:dyDescent="0.3">
      <c r="A6" s="71"/>
      <c r="B6" s="62"/>
      <c r="C6" s="81"/>
      <c r="D6" s="64"/>
      <c r="E6" s="65"/>
      <c r="F6" s="65"/>
      <c r="G6" s="65"/>
      <c r="H6" s="65"/>
      <c r="I6" s="65"/>
    </row>
    <row r="7" spans="1:9" s="63" customFormat="1" ht="14.45" thickBot="1" x14ac:dyDescent="0.35">
      <c r="A7" s="71"/>
      <c r="B7" s="62"/>
      <c r="C7" s="81"/>
      <c r="D7" s="64"/>
      <c r="E7" s="65"/>
      <c r="F7" s="65"/>
      <c r="G7" s="65"/>
      <c r="H7" s="65"/>
      <c r="I7" s="65"/>
    </row>
    <row r="8" spans="1:9" s="63" customFormat="1" ht="20.25" thickBot="1" x14ac:dyDescent="0.25">
      <c r="A8" s="867" t="s">
        <v>1580</v>
      </c>
      <c r="B8" s="867" t="s">
        <v>1581</v>
      </c>
      <c r="C8" s="77" t="s">
        <v>0</v>
      </c>
      <c r="D8" s="752" t="s">
        <v>1</v>
      </c>
      <c r="E8" s="752" t="s">
        <v>2</v>
      </c>
      <c r="F8" s="752" t="s">
        <v>3</v>
      </c>
      <c r="G8" s="752" t="s">
        <v>4</v>
      </c>
      <c r="H8" s="752" t="s">
        <v>5</v>
      </c>
      <c r="I8" s="752" t="s">
        <v>6</v>
      </c>
    </row>
    <row r="9" spans="1:9" s="63" customFormat="1" ht="14.45" thickBot="1" x14ac:dyDescent="0.35">
      <c r="A9" s="753">
        <v>22</v>
      </c>
      <c r="B9" s="753">
        <v>121</v>
      </c>
      <c r="C9" s="754" t="s">
        <v>112</v>
      </c>
      <c r="D9" s="756" t="s">
        <v>113</v>
      </c>
      <c r="E9" s="757">
        <v>98.6</v>
      </c>
      <c r="F9" s="756" t="s">
        <v>114</v>
      </c>
      <c r="G9" s="756" t="s">
        <v>115</v>
      </c>
      <c r="H9" s="756" t="s">
        <v>116</v>
      </c>
      <c r="I9" s="756" t="s">
        <v>43</v>
      </c>
    </row>
    <row r="10" spans="1:9" s="63" customFormat="1" ht="14.45" thickBot="1" x14ac:dyDescent="0.35">
      <c r="A10" s="34">
        <v>71</v>
      </c>
      <c r="B10" s="34" t="s">
        <v>188</v>
      </c>
      <c r="C10" s="280" t="s">
        <v>327</v>
      </c>
      <c r="D10" s="347" t="s">
        <v>246</v>
      </c>
      <c r="E10" s="101">
        <v>72.599999999999994</v>
      </c>
      <c r="F10" s="347" t="s">
        <v>328</v>
      </c>
      <c r="G10" s="347" t="s">
        <v>329</v>
      </c>
      <c r="H10" s="347" t="s">
        <v>330</v>
      </c>
      <c r="I10" s="347" t="s">
        <v>71</v>
      </c>
    </row>
    <row r="11" spans="1:9" s="63" customFormat="1" ht="14.45" thickBot="1" x14ac:dyDescent="0.35">
      <c r="A11" s="34">
        <v>101</v>
      </c>
      <c r="B11" s="34">
        <v>153</v>
      </c>
      <c r="C11" s="280" t="s">
        <v>426</v>
      </c>
      <c r="D11" s="347" t="s">
        <v>427</v>
      </c>
      <c r="E11" s="101">
        <v>59.8</v>
      </c>
      <c r="F11" s="347" t="s">
        <v>296</v>
      </c>
      <c r="G11" s="347" t="s">
        <v>150</v>
      </c>
      <c r="H11" s="347" t="s">
        <v>252</v>
      </c>
      <c r="I11" s="347" t="s">
        <v>428</v>
      </c>
    </row>
    <row r="12" spans="1:9" s="63" customFormat="1" ht="14.45" thickBot="1" x14ac:dyDescent="0.35">
      <c r="A12" s="34">
        <v>182</v>
      </c>
      <c r="B12" s="34">
        <v>160</v>
      </c>
      <c r="C12" s="280" t="s">
        <v>636</v>
      </c>
      <c r="D12" s="347" t="s">
        <v>16</v>
      </c>
      <c r="E12" s="101">
        <v>44.4</v>
      </c>
      <c r="F12" s="347" t="s">
        <v>637</v>
      </c>
      <c r="G12" s="347" t="s">
        <v>73</v>
      </c>
      <c r="H12" s="347">
        <v>34</v>
      </c>
      <c r="I12" s="347">
        <v>49</v>
      </c>
    </row>
    <row r="13" spans="1:9" s="63" customFormat="1" ht="14.45" thickBot="1" x14ac:dyDescent="0.35">
      <c r="A13" s="755">
        <v>186</v>
      </c>
      <c r="B13" s="755" t="s">
        <v>65</v>
      </c>
      <c r="C13" s="702" t="s">
        <v>650</v>
      </c>
      <c r="D13" s="758" t="s">
        <v>116</v>
      </c>
      <c r="E13" s="759">
        <v>43.9</v>
      </c>
      <c r="F13" s="758" t="s">
        <v>360</v>
      </c>
      <c r="G13" s="758" t="s">
        <v>651</v>
      </c>
      <c r="H13" s="758" t="s">
        <v>652</v>
      </c>
      <c r="I13" s="758" t="s">
        <v>71</v>
      </c>
    </row>
    <row r="14" spans="1:9" s="63" customFormat="1" ht="13.9" x14ac:dyDescent="0.3">
      <c r="A14" s="71"/>
      <c r="B14" s="62"/>
      <c r="C14" s="81"/>
      <c r="D14" s="64"/>
      <c r="E14" s="65"/>
      <c r="F14" s="65"/>
      <c r="G14" s="65"/>
      <c r="H14" s="65"/>
      <c r="I14" s="65"/>
    </row>
    <row r="15" spans="1:9" thickBot="1" x14ac:dyDescent="0.35">
      <c r="A15" s="21"/>
    </row>
    <row r="16" spans="1:9" ht="20.25" thickBot="1" x14ac:dyDescent="0.3">
      <c r="A16" s="867" t="s">
        <v>1582</v>
      </c>
      <c r="B16" s="867" t="s">
        <v>1581</v>
      </c>
      <c r="C16" s="77" t="s">
        <v>0</v>
      </c>
      <c r="D16" s="752" t="s">
        <v>1</v>
      </c>
      <c r="E16" s="752" t="s">
        <v>2</v>
      </c>
      <c r="F16" s="752" t="s">
        <v>3</v>
      </c>
      <c r="G16" s="752" t="s">
        <v>4</v>
      </c>
      <c r="H16" s="752" t="s">
        <v>5</v>
      </c>
      <c r="I16" s="752" t="s">
        <v>6</v>
      </c>
    </row>
    <row r="17" spans="1:9" thickBot="1" x14ac:dyDescent="0.35">
      <c r="A17" s="28">
        <v>1</v>
      </c>
      <c r="B17" s="28">
        <v>15</v>
      </c>
      <c r="C17" s="78" t="s">
        <v>7</v>
      </c>
      <c r="D17" s="106" t="s">
        <v>8</v>
      </c>
      <c r="E17" s="760">
        <v>100</v>
      </c>
      <c r="F17" s="106" t="s">
        <v>9</v>
      </c>
      <c r="G17" s="106" t="s">
        <v>10</v>
      </c>
      <c r="H17" s="106" t="s">
        <v>11</v>
      </c>
      <c r="I17" s="106">
        <v>83</v>
      </c>
    </row>
    <row r="18" spans="1:9" thickBot="1" x14ac:dyDescent="0.35">
      <c r="A18" s="31">
        <v>2</v>
      </c>
      <c r="B18" s="31">
        <v>18</v>
      </c>
      <c r="C18" s="79" t="s">
        <v>12</v>
      </c>
      <c r="D18" s="100" t="s">
        <v>13</v>
      </c>
      <c r="E18" s="442">
        <v>100</v>
      </c>
      <c r="F18" s="100" t="s">
        <v>14</v>
      </c>
      <c r="G18" s="100" t="s">
        <v>15</v>
      </c>
      <c r="H18" s="100" t="s">
        <v>16</v>
      </c>
      <c r="I18" s="100" t="s">
        <v>17</v>
      </c>
    </row>
    <row r="19" spans="1:9" thickBot="1" x14ac:dyDescent="0.35">
      <c r="A19" s="31">
        <v>3</v>
      </c>
      <c r="B19" s="31">
        <v>29</v>
      </c>
      <c r="C19" s="79" t="s">
        <v>18</v>
      </c>
      <c r="D19" s="100">
        <v>83</v>
      </c>
      <c r="E19" s="442">
        <v>100</v>
      </c>
      <c r="F19" s="100" t="s">
        <v>19</v>
      </c>
      <c r="G19" s="100" t="s">
        <v>20</v>
      </c>
      <c r="H19" s="100" t="s">
        <v>21</v>
      </c>
      <c r="I19" s="100" t="s">
        <v>22</v>
      </c>
    </row>
    <row r="20" spans="1:9" thickBot="1" x14ac:dyDescent="0.35">
      <c r="A20" s="31">
        <v>4</v>
      </c>
      <c r="B20" s="31">
        <v>48</v>
      </c>
      <c r="C20" s="79" t="s">
        <v>23</v>
      </c>
      <c r="D20" s="100" t="s">
        <v>24</v>
      </c>
      <c r="E20" s="442">
        <v>100</v>
      </c>
      <c r="F20" s="100" t="s">
        <v>25</v>
      </c>
      <c r="G20" s="100" t="s">
        <v>26</v>
      </c>
      <c r="H20" s="100">
        <v>70</v>
      </c>
      <c r="I20" s="100" t="s">
        <v>27</v>
      </c>
    </row>
    <row r="21" spans="1:9" ht="15.75" thickBot="1" x14ac:dyDescent="0.3">
      <c r="A21" s="31">
        <v>5</v>
      </c>
      <c r="B21" s="31">
        <v>52</v>
      </c>
      <c r="C21" s="79" t="s">
        <v>28</v>
      </c>
      <c r="D21" s="100" t="s">
        <v>29</v>
      </c>
      <c r="E21" s="442">
        <v>100</v>
      </c>
      <c r="F21" s="100" t="s">
        <v>30</v>
      </c>
      <c r="G21" s="100" t="s">
        <v>31</v>
      </c>
      <c r="H21" s="100" t="s">
        <v>32</v>
      </c>
      <c r="I21" s="100" t="s">
        <v>33</v>
      </c>
    </row>
    <row r="22" spans="1:9" ht="15.75" thickBot="1" x14ac:dyDescent="0.3">
      <c r="A22" s="31">
        <v>6</v>
      </c>
      <c r="B22" s="31">
        <v>61</v>
      </c>
      <c r="C22" s="79" t="s">
        <v>34</v>
      </c>
      <c r="D22" s="100" t="s">
        <v>35</v>
      </c>
      <c r="E22" s="442">
        <v>100</v>
      </c>
      <c r="F22" s="100" t="s">
        <v>36</v>
      </c>
      <c r="G22" s="100" t="s">
        <v>37</v>
      </c>
      <c r="H22" s="100" t="s">
        <v>38</v>
      </c>
      <c r="I22" s="100" t="s">
        <v>39</v>
      </c>
    </row>
    <row r="23" spans="1:9" ht="15.75" thickBot="1" x14ac:dyDescent="0.3">
      <c r="A23" s="31">
        <v>7</v>
      </c>
      <c r="B23" s="31">
        <v>66</v>
      </c>
      <c r="C23" s="79" t="s">
        <v>40</v>
      </c>
      <c r="D23" s="100" t="s">
        <v>41</v>
      </c>
      <c r="E23" s="442">
        <v>100</v>
      </c>
      <c r="F23" s="100" t="s">
        <v>42</v>
      </c>
      <c r="G23" s="100">
        <v>36</v>
      </c>
      <c r="H23" s="100" t="s">
        <v>43</v>
      </c>
      <c r="I23" s="100" t="s">
        <v>44</v>
      </c>
    </row>
    <row r="24" spans="1:9" ht="15.75" thickBot="1" x14ac:dyDescent="0.3">
      <c r="A24" s="31">
        <v>8</v>
      </c>
      <c r="B24" s="31">
        <v>71</v>
      </c>
      <c r="C24" s="79" t="s">
        <v>45</v>
      </c>
      <c r="D24" s="100" t="s">
        <v>46</v>
      </c>
      <c r="E24" s="442">
        <v>100</v>
      </c>
      <c r="F24" s="100" t="s">
        <v>29</v>
      </c>
      <c r="G24" s="100" t="s">
        <v>47</v>
      </c>
      <c r="H24" s="100" t="s">
        <v>48</v>
      </c>
      <c r="I24" s="100" t="s">
        <v>49</v>
      </c>
    </row>
    <row r="25" spans="1:9" ht="15.75" thickBot="1" x14ac:dyDescent="0.3">
      <c r="A25" s="31">
        <v>9</v>
      </c>
      <c r="B25" s="31">
        <v>73</v>
      </c>
      <c r="C25" s="79" t="s">
        <v>50</v>
      </c>
      <c r="D25" s="100" t="s">
        <v>51</v>
      </c>
      <c r="E25" s="442">
        <v>100</v>
      </c>
      <c r="F25" s="100" t="s">
        <v>52</v>
      </c>
      <c r="G25" s="100" t="s">
        <v>53</v>
      </c>
      <c r="H25" s="100" t="s">
        <v>54</v>
      </c>
      <c r="I25" s="100">
        <v>59</v>
      </c>
    </row>
    <row r="26" spans="1:9" ht="15.75" thickBot="1" x14ac:dyDescent="0.3">
      <c r="A26" s="31">
        <v>10</v>
      </c>
      <c r="B26" s="31">
        <v>126</v>
      </c>
      <c r="C26" s="79" t="s">
        <v>55</v>
      </c>
      <c r="D26" s="100" t="s">
        <v>56</v>
      </c>
      <c r="E26" s="442">
        <v>100</v>
      </c>
      <c r="F26" s="100" t="s">
        <v>57</v>
      </c>
      <c r="G26" s="100">
        <v>84</v>
      </c>
      <c r="H26" s="100" t="s">
        <v>58</v>
      </c>
      <c r="I26" s="100" t="s">
        <v>59</v>
      </c>
    </row>
    <row r="27" spans="1:9" ht="15.75" thickBot="1" x14ac:dyDescent="0.3">
      <c r="A27" s="31">
        <v>11</v>
      </c>
      <c r="B27" s="31">
        <v>170</v>
      </c>
      <c r="C27" s="79" t="s">
        <v>60</v>
      </c>
      <c r="D27" s="100" t="s">
        <v>61</v>
      </c>
      <c r="E27" s="442">
        <v>100</v>
      </c>
      <c r="F27" s="100" t="s">
        <v>62</v>
      </c>
      <c r="G27" s="100">
        <v>61</v>
      </c>
      <c r="H27" s="100" t="s">
        <v>63</v>
      </c>
      <c r="I27" s="100" t="s">
        <v>64</v>
      </c>
    </row>
    <row r="28" spans="1:9" ht="15.75" thickBot="1" x14ac:dyDescent="0.3">
      <c r="A28" s="31">
        <v>12</v>
      </c>
      <c r="B28" s="31" t="s">
        <v>65</v>
      </c>
      <c r="C28" s="79" t="s">
        <v>66</v>
      </c>
      <c r="D28" s="100" t="s">
        <v>67</v>
      </c>
      <c r="E28" s="442">
        <v>100</v>
      </c>
      <c r="F28" s="100" t="s">
        <v>68</v>
      </c>
      <c r="G28" s="100" t="s">
        <v>69</v>
      </c>
      <c r="H28" s="100" t="s">
        <v>70</v>
      </c>
      <c r="I28" s="100" t="s">
        <v>71</v>
      </c>
    </row>
    <row r="29" spans="1:9" ht="15.75" thickBot="1" x14ac:dyDescent="0.3">
      <c r="A29" s="31">
        <v>13</v>
      </c>
      <c r="B29" s="31">
        <v>55</v>
      </c>
      <c r="C29" s="79" t="s">
        <v>72</v>
      </c>
      <c r="D29" s="100" t="s">
        <v>73</v>
      </c>
      <c r="E29" s="442">
        <v>99.9</v>
      </c>
      <c r="F29" s="100" t="s">
        <v>74</v>
      </c>
      <c r="G29" s="100" t="s">
        <v>75</v>
      </c>
      <c r="H29" s="100">
        <v>53</v>
      </c>
      <c r="I29" s="100" t="s">
        <v>24</v>
      </c>
    </row>
    <row r="30" spans="1:9" ht="15.75" thickBot="1" x14ac:dyDescent="0.3">
      <c r="A30" s="31">
        <v>14</v>
      </c>
      <c r="B30" s="31">
        <v>144</v>
      </c>
      <c r="C30" s="79" t="s">
        <v>76</v>
      </c>
      <c r="D30" s="100" t="s">
        <v>77</v>
      </c>
      <c r="E30" s="442">
        <v>99.9</v>
      </c>
      <c r="F30" s="100" t="s">
        <v>78</v>
      </c>
      <c r="G30" s="100">
        <v>69</v>
      </c>
      <c r="H30" s="100" t="s">
        <v>79</v>
      </c>
      <c r="I30" s="100" t="s">
        <v>15</v>
      </c>
    </row>
    <row r="31" spans="1:9" ht="15.75" thickBot="1" x14ac:dyDescent="0.3">
      <c r="A31" s="31">
        <v>15</v>
      </c>
      <c r="B31" s="31" t="s">
        <v>80</v>
      </c>
      <c r="C31" s="79" t="s">
        <v>81</v>
      </c>
      <c r="D31" s="100" t="s">
        <v>56</v>
      </c>
      <c r="E31" s="442">
        <v>99.8</v>
      </c>
      <c r="F31" s="100" t="s">
        <v>82</v>
      </c>
      <c r="G31" s="100">
        <v>41</v>
      </c>
      <c r="H31" s="100" t="s">
        <v>83</v>
      </c>
      <c r="I31" s="100" t="s">
        <v>71</v>
      </c>
    </row>
    <row r="32" spans="1:9" ht="15.75" thickBot="1" x14ac:dyDescent="0.3">
      <c r="A32" s="576">
        <v>16</v>
      </c>
      <c r="B32" s="576" t="s">
        <v>80</v>
      </c>
      <c r="C32" s="592" t="s">
        <v>84</v>
      </c>
      <c r="D32" s="594" t="s">
        <v>85</v>
      </c>
      <c r="E32" s="761">
        <v>99.8</v>
      </c>
      <c r="F32" s="594" t="s">
        <v>86</v>
      </c>
      <c r="G32" s="594" t="s">
        <v>87</v>
      </c>
      <c r="H32" s="594" t="s">
        <v>88</v>
      </c>
      <c r="I32" s="594" t="s">
        <v>71</v>
      </c>
    </row>
    <row r="33" spans="1:9" ht="15.75" thickBot="1" x14ac:dyDescent="0.3">
      <c r="A33" s="31">
        <v>17</v>
      </c>
      <c r="B33" s="31">
        <v>49</v>
      </c>
      <c r="C33" s="79" t="s">
        <v>89</v>
      </c>
      <c r="D33" s="100">
        <v>65</v>
      </c>
      <c r="E33" s="442">
        <v>99.7</v>
      </c>
      <c r="F33" s="100" t="s">
        <v>90</v>
      </c>
      <c r="G33" s="100" t="s">
        <v>91</v>
      </c>
      <c r="H33" s="100" t="s">
        <v>92</v>
      </c>
      <c r="I33" s="100" t="s">
        <v>21</v>
      </c>
    </row>
    <row r="34" spans="1:9" ht="15.75" thickBot="1" x14ac:dyDescent="0.3">
      <c r="A34" s="31">
        <v>18</v>
      </c>
      <c r="B34" s="31">
        <v>86</v>
      </c>
      <c r="C34" s="79" t="s">
        <v>93</v>
      </c>
      <c r="D34" s="100">
        <v>74</v>
      </c>
      <c r="E34" s="442">
        <v>99.6</v>
      </c>
      <c r="F34" s="100" t="s">
        <v>94</v>
      </c>
      <c r="G34" s="100" t="s">
        <v>95</v>
      </c>
      <c r="H34" s="100" t="s">
        <v>96</v>
      </c>
      <c r="I34" s="100" t="s">
        <v>97</v>
      </c>
    </row>
    <row r="35" spans="1:9" ht="15.75" thickBot="1" x14ac:dyDescent="0.3">
      <c r="A35" s="31">
        <v>19</v>
      </c>
      <c r="B35" s="31">
        <v>135</v>
      </c>
      <c r="C35" s="79" t="s">
        <v>98</v>
      </c>
      <c r="D35" s="100" t="s">
        <v>99</v>
      </c>
      <c r="E35" s="442">
        <v>99.5</v>
      </c>
      <c r="F35" s="100">
        <v>42</v>
      </c>
      <c r="G35" s="100" t="s">
        <v>100</v>
      </c>
      <c r="H35" s="100" t="s">
        <v>101</v>
      </c>
      <c r="I35" s="100" t="s">
        <v>102</v>
      </c>
    </row>
    <row r="36" spans="1:9" ht="15.75" thickBot="1" x14ac:dyDescent="0.3">
      <c r="A36" s="31">
        <v>20</v>
      </c>
      <c r="B36" s="31">
        <v>180</v>
      </c>
      <c r="C36" s="79" t="s">
        <v>103</v>
      </c>
      <c r="D36" s="100" t="s">
        <v>104</v>
      </c>
      <c r="E36" s="442">
        <v>99.3</v>
      </c>
      <c r="F36" s="100" t="s">
        <v>105</v>
      </c>
      <c r="G36" s="100" t="s">
        <v>106</v>
      </c>
      <c r="H36" s="100">
        <v>29</v>
      </c>
      <c r="I36" s="100">
        <v>47</v>
      </c>
    </row>
    <row r="37" spans="1:9" ht="15.75" thickBot="1" x14ac:dyDescent="0.3">
      <c r="A37" s="31">
        <v>21</v>
      </c>
      <c r="B37" s="31" t="s">
        <v>107</v>
      </c>
      <c r="C37" s="79" t="s">
        <v>108</v>
      </c>
      <c r="D37" s="100" t="s">
        <v>56</v>
      </c>
      <c r="E37" s="442">
        <v>99</v>
      </c>
      <c r="F37" s="100" t="s">
        <v>109</v>
      </c>
      <c r="G37" s="100" t="s">
        <v>110</v>
      </c>
      <c r="H37" s="100" t="s">
        <v>111</v>
      </c>
      <c r="I37" s="100" t="s">
        <v>71</v>
      </c>
    </row>
    <row r="38" spans="1:9" ht="15.75" thickBot="1" x14ac:dyDescent="0.3">
      <c r="A38" s="34">
        <v>22</v>
      </c>
      <c r="B38" s="34">
        <v>121</v>
      </c>
      <c r="C38" s="280" t="s">
        <v>112</v>
      </c>
      <c r="D38" s="347" t="s">
        <v>113</v>
      </c>
      <c r="E38" s="762">
        <v>98.6</v>
      </c>
      <c r="F38" s="347" t="s">
        <v>114</v>
      </c>
      <c r="G38" s="347" t="s">
        <v>115</v>
      </c>
      <c r="H38" s="347" t="s">
        <v>116</v>
      </c>
      <c r="I38" s="347" t="s">
        <v>43</v>
      </c>
    </row>
    <row r="39" spans="1:9" thickBot="1" x14ac:dyDescent="0.35">
      <c r="A39" s="31">
        <v>23</v>
      </c>
      <c r="B39" s="31">
        <v>148</v>
      </c>
      <c r="C39" s="79" t="s">
        <v>117</v>
      </c>
      <c r="D39" s="100" t="s">
        <v>118</v>
      </c>
      <c r="E39" s="442">
        <v>98.5</v>
      </c>
      <c r="F39" s="100" t="s">
        <v>119</v>
      </c>
      <c r="G39" s="100" t="s">
        <v>120</v>
      </c>
      <c r="H39" s="100" t="s">
        <v>121</v>
      </c>
      <c r="I39" s="100" t="s">
        <v>119</v>
      </c>
    </row>
    <row r="40" spans="1:9" thickBot="1" x14ac:dyDescent="0.35">
      <c r="A40" s="31">
        <v>24</v>
      </c>
      <c r="B40" s="31" t="s">
        <v>122</v>
      </c>
      <c r="C40" s="79" t="s">
        <v>123</v>
      </c>
      <c r="D40" s="100" t="s">
        <v>116</v>
      </c>
      <c r="E40" s="442">
        <v>98.5</v>
      </c>
      <c r="F40" s="100" t="s">
        <v>54</v>
      </c>
      <c r="G40" s="100" t="s">
        <v>124</v>
      </c>
      <c r="H40" s="100" t="s">
        <v>125</v>
      </c>
      <c r="I40" s="100" t="s">
        <v>71</v>
      </c>
    </row>
    <row r="41" spans="1:9" thickBot="1" x14ac:dyDescent="0.35">
      <c r="A41" s="31">
        <v>25</v>
      </c>
      <c r="B41" s="31" t="s">
        <v>126</v>
      </c>
      <c r="C41" s="79" t="s">
        <v>127</v>
      </c>
      <c r="D41" s="100" t="s">
        <v>128</v>
      </c>
      <c r="E41" s="442">
        <v>98.2</v>
      </c>
      <c r="F41" s="100" t="s">
        <v>129</v>
      </c>
      <c r="G41" s="100" t="s">
        <v>130</v>
      </c>
      <c r="H41" s="100">
        <v>35</v>
      </c>
      <c r="I41" s="100" t="s">
        <v>71</v>
      </c>
    </row>
    <row r="42" spans="1:9" thickBot="1" x14ac:dyDescent="0.35">
      <c r="A42" s="31">
        <v>26</v>
      </c>
      <c r="B42" s="31">
        <v>75</v>
      </c>
      <c r="C42" s="79" t="s">
        <v>131</v>
      </c>
      <c r="D42" s="100" t="s">
        <v>132</v>
      </c>
      <c r="E42" s="442">
        <v>97.7</v>
      </c>
      <c r="F42" s="100" t="s">
        <v>133</v>
      </c>
      <c r="G42" s="100" t="s">
        <v>134</v>
      </c>
      <c r="H42" s="100" t="s">
        <v>135</v>
      </c>
      <c r="I42" s="100" t="s">
        <v>136</v>
      </c>
    </row>
    <row r="43" spans="1:9" thickBot="1" x14ac:dyDescent="0.35">
      <c r="A43" s="31">
        <v>27</v>
      </c>
      <c r="B43" s="31">
        <v>101</v>
      </c>
      <c r="C43" s="79" t="s">
        <v>137</v>
      </c>
      <c r="D43" s="100" t="s">
        <v>138</v>
      </c>
      <c r="E43" s="442">
        <v>96.1</v>
      </c>
      <c r="F43" s="100" t="s">
        <v>121</v>
      </c>
      <c r="G43" s="100" t="s">
        <v>139</v>
      </c>
      <c r="H43" s="100" t="s">
        <v>140</v>
      </c>
      <c r="I43" s="100" t="s">
        <v>141</v>
      </c>
    </row>
    <row r="44" spans="1:9" thickBot="1" x14ac:dyDescent="0.35">
      <c r="A44" s="31">
        <v>28</v>
      </c>
      <c r="B44" s="31">
        <v>6</v>
      </c>
      <c r="C44" s="79" t="s">
        <v>142</v>
      </c>
      <c r="D44" s="100">
        <v>100</v>
      </c>
      <c r="E44" s="442">
        <v>95.7</v>
      </c>
      <c r="F44" s="100" t="s">
        <v>143</v>
      </c>
      <c r="G44" s="100" t="s">
        <v>144</v>
      </c>
      <c r="H44" s="100" t="s">
        <v>145</v>
      </c>
      <c r="I44" s="100" t="s">
        <v>146</v>
      </c>
    </row>
    <row r="45" spans="1:9" thickBot="1" x14ac:dyDescent="0.35">
      <c r="A45" s="31">
        <v>29</v>
      </c>
      <c r="B45" s="31" t="s">
        <v>80</v>
      </c>
      <c r="C45" s="79" t="s">
        <v>147</v>
      </c>
      <c r="D45" s="100" t="s">
        <v>148</v>
      </c>
      <c r="E45" s="442">
        <v>94.8</v>
      </c>
      <c r="F45" s="100" t="s">
        <v>149</v>
      </c>
      <c r="G45" s="100" t="s">
        <v>150</v>
      </c>
      <c r="H45" s="100" t="s">
        <v>151</v>
      </c>
      <c r="I45" s="100" t="s">
        <v>71</v>
      </c>
    </row>
    <row r="46" spans="1:9" thickBot="1" x14ac:dyDescent="0.35">
      <c r="A46" s="31">
        <v>30</v>
      </c>
      <c r="B46" s="31" t="s">
        <v>126</v>
      </c>
      <c r="C46" s="79" t="s">
        <v>152</v>
      </c>
      <c r="D46" s="100" t="s">
        <v>153</v>
      </c>
      <c r="E46" s="442">
        <v>94.7</v>
      </c>
      <c r="F46" s="100" t="s">
        <v>154</v>
      </c>
      <c r="G46" s="100" t="s">
        <v>155</v>
      </c>
      <c r="H46" s="100">
        <v>30</v>
      </c>
      <c r="I46" s="100" t="s">
        <v>71</v>
      </c>
    </row>
    <row r="47" spans="1:9" thickBot="1" x14ac:dyDescent="0.35">
      <c r="A47" s="31">
        <v>31</v>
      </c>
      <c r="B47" s="31">
        <v>113</v>
      </c>
      <c r="C47" s="79" t="s">
        <v>156</v>
      </c>
      <c r="D47" s="100" t="s">
        <v>157</v>
      </c>
      <c r="E47" s="442">
        <v>91.8</v>
      </c>
      <c r="F47" s="100" t="s">
        <v>158</v>
      </c>
      <c r="G47" s="100" t="s">
        <v>159</v>
      </c>
      <c r="H47" s="100" t="s">
        <v>160</v>
      </c>
      <c r="I47" s="100" t="s">
        <v>161</v>
      </c>
    </row>
    <row r="48" spans="1:9" thickBot="1" x14ac:dyDescent="0.35">
      <c r="A48" s="31">
        <v>32</v>
      </c>
      <c r="B48" s="31" t="s">
        <v>65</v>
      </c>
      <c r="C48" s="79" t="s">
        <v>162</v>
      </c>
      <c r="D48" s="100" t="s">
        <v>163</v>
      </c>
      <c r="E48" s="442">
        <v>90.2</v>
      </c>
      <c r="F48" s="100" t="s">
        <v>151</v>
      </c>
      <c r="G48" s="100" t="s">
        <v>164</v>
      </c>
      <c r="H48" s="100" t="s">
        <v>165</v>
      </c>
      <c r="I48" s="100" t="s">
        <v>71</v>
      </c>
    </row>
    <row r="49" spans="1:9" thickBot="1" x14ac:dyDescent="0.35">
      <c r="A49" s="31">
        <v>33</v>
      </c>
      <c r="B49" s="31" t="s">
        <v>122</v>
      </c>
      <c r="C49" s="79" t="s">
        <v>166</v>
      </c>
      <c r="D49" s="100" t="s">
        <v>167</v>
      </c>
      <c r="E49" s="442">
        <v>89.2</v>
      </c>
      <c r="F49" s="100" t="s">
        <v>168</v>
      </c>
      <c r="G49" s="100" t="s">
        <v>169</v>
      </c>
      <c r="H49" s="100" t="s">
        <v>170</v>
      </c>
      <c r="I49" s="100" t="s">
        <v>71</v>
      </c>
    </row>
    <row r="50" spans="1:9" thickBot="1" x14ac:dyDescent="0.35">
      <c r="A50" s="31">
        <v>34</v>
      </c>
      <c r="B50" s="31">
        <v>1</v>
      </c>
      <c r="C50" s="79" t="s">
        <v>171</v>
      </c>
      <c r="D50" s="100" t="s">
        <v>172</v>
      </c>
      <c r="E50" s="442">
        <v>89.1</v>
      </c>
      <c r="F50" s="100" t="s">
        <v>173</v>
      </c>
      <c r="G50" s="100">
        <v>67</v>
      </c>
      <c r="H50" s="100" t="s">
        <v>174</v>
      </c>
      <c r="I50" s="100" t="s">
        <v>175</v>
      </c>
    </row>
    <row r="51" spans="1:9" ht="15.75" thickBot="1" x14ac:dyDescent="0.3">
      <c r="A51" s="31">
        <v>35</v>
      </c>
      <c r="B51" s="31">
        <v>117</v>
      </c>
      <c r="C51" s="79" t="s">
        <v>176</v>
      </c>
      <c r="D51" s="100" t="s">
        <v>177</v>
      </c>
      <c r="E51" s="442">
        <v>88.9</v>
      </c>
      <c r="F51" s="100" t="s">
        <v>178</v>
      </c>
      <c r="G51" s="100" t="s">
        <v>179</v>
      </c>
      <c r="H51" s="100" t="s">
        <v>180</v>
      </c>
      <c r="I51" s="100" t="s">
        <v>181</v>
      </c>
    </row>
    <row r="52" spans="1:9" ht="15.75" thickBot="1" x14ac:dyDescent="0.3">
      <c r="A52" s="31">
        <v>36</v>
      </c>
      <c r="B52" s="31" t="s">
        <v>80</v>
      </c>
      <c r="C52" s="79" t="s">
        <v>182</v>
      </c>
      <c r="D52" s="100">
        <v>42</v>
      </c>
      <c r="E52" s="442">
        <v>88.9</v>
      </c>
      <c r="F52" s="100" t="s">
        <v>183</v>
      </c>
      <c r="G52" s="100" t="s">
        <v>184</v>
      </c>
      <c r="H52" s="100" t="s">
        <v>180</v>
      </c>
      <c r="I52" s="100" t="s">
        <v>71</v>
      </c>
    </row>
    <row r="53" spans="1:9" ht="15.75" thickBot="1" x14ac:dyDescent="0.3">
      <c r="A53" s="31">
        <v>37</v>
      </c>
      <c r="B53" s="31" t="s">
        <v>65</v>
      </c>
      <c r="C53" s="79" t="s">
        <v>185</v>
      </c>
      <c r="D53" s="100">
        <v>29</v>
      </c>
      <c r="E53" s="442">
        <v>88.7</v>
      </c>
      <c r="F53" s="100" t="s">
        <v>170</v>
      </c>
      <c r="G53" s="100" t="s">
        <v>186</v>
      </c>
      <c r="H53" s="100" t="s">
        <v>187</v>
      </c>
      <c r="I53" s="100" t="s">
        <v>71</v>
      </c>
    </row>
    <row r="54" spans="1:9" ht="15.75" thickBot="1" x14ac:dyDescent="0.3">
      <c r="A54" s="31">
        <v>38</v>
      </c>
      <c r="B54" s="31" t="s">
        <v>188</v>
      </c>
      <c r="C54" s="79" t="s">
        <v>189</v>
      </c>
      <c r="D54" s="100" t="s">
        <v>190</v>
      </c>
      <c r="E54" s="442">
        <v>88.6</v>
      </c>
      <c r="F54" s="100" t="s">
        <v>191</v>
      </c>
      <c r="G54" s="100" t="s">
        <v>192</v>
      </c>
      <c r="H54" s="100">
        <v>36</v>
      </c>
      <c r="I54" s="100" t="s">
        <v>71</v>
      </c>
    </row>
    <row r="55" spans="1:9" ht="15.75" thickBot="1" x14ac:dyDescent="0.3">
      <c r="A55" s="31">
        <v>39</v>
      </c>
      <c r="B55" s="31" t="s">
        <v>126</v>
      </c>
      <c r="C55" s="79" t="s">
        <v>193</v>
      </c>
      <c r="D55" s="100" t="s">
        <v>194</v>
      </c>
      <c r="E55" s="442">
        <v>88.4</v>
      </c>
      <c r="F55" s="100" t="s">
        <v>82</v>
      </c>
      <c r="G55" s="100" t="s">
        <v>195</v>
      </c>
      <c r="H55" s="100" t="s">
        <v>82</v>
      </c>
      <c r="I55" s="100" t="s">
        <v>71</v>
      </c>
    </row>
    <row r="56" spans="1:9" ht="15.75" thickBot="1" x14ac:dyDescent="0.3">
      <c r="A56" s="31">
        <v>40</v>
      </c>
      <c r="B56" s="31">
        <v>124</v>
      </c>
      <c r="C56" s="79" t="s">
        <v>196</v>
      </c>
      <c r="D56" s="100" t="s">
        <v>197</v>
      </c>
      <c r="E56" s="442">
        <v>88</v>
      </c>
      <c r="F56" s="100" t="s">
        <v>198</v>
      </c>
      <c r="G56" s="100" t="s">
        <v>159</v>
      </c>
      <c r="H56" s="100" t="s">
        <v>199</v>
      </c>
      <c r="I56" s="100" t="s">
        <v>200</v>
      </c>
    </row>
    <row r="57" spans="1:9" ht="15.75" thickBot="1" x14ac:dyDescent="0.3">
      <c r="A57" s="31">
        <v>41</v>
      </c>
      <c r="B57" s="31">
        <v>37</v>
      </c>
      <c r="C57" s="79" t="s">
        <v>201</v>
      </c>
      <c r="D57" s="100" t="s">
        <v>202</v>
      </c>
      <c r="E57" s="442">
        <v>87.1</v>
      </c>
      <c r="F57" s="100" t="s">
        <v>203</v>
      </c>
      <c r="G57" s="100" t="s">
        <v>204</v>
      </c>
      <c r="H57" s="100" t="s">
        <v>167</v>
      </c>
      <c r="I57" s="100">
        <v>70</v>
      </c>
    </row>
    <row r="58" spans="1:9" ht="15.75" thickBot="1" x14ac:dyDescent="0.3">
      <c r="A58" s="31">
        <v>42</v>
      </c>
      <c r="B58" s="31">
        <v>50</v>
      </c>
      <c r="C58" s="79" t="s">
        <v>205</v>
      </c>
      <c r="D58" s="100" t="s">
        <v>206</v>
      </c>
      <c r="E58" s="442">
        <v>86.3</v>
      </c>
      <c r="F58" s="100" t="s">
        <v>207</v>
      </c>
      <c r="G58" s="100" t="s">
        <v>208</v>
      </c>
      <c r="H58" s="100" t="s">
        <v>209</v>
      </c>
      <c r="I58" s="100" t="s">
        <v>210</v>
      </c>
    </row>
    <row r="59" spans="1:9" ht="15.75" thickBot="1" x14ac:dyDescent="0.3">
      <c r="A59" s="31">
        <v>43</v>
      </c>
      <c r="B59" s="31" t="s">
        <v>107</v>
      </c>
      <c r="C59" s="79" t="s">
        <v>211</v>
      </c>
      <c r="D59" s="100" t="s">
        <v>85</v>
      </c>
      <c r="E59" s="442">
        <v>86.3</v>
      </c>
      <c r="F59" s="100" t="s">
        <v>70</v>
      </c>
      <c r="G59" s="100" t="s">
        <v>70</v>
      </c>
      <c r="H59" s="100" t="s">
        <v>212</v>
      </c>
      <c r="I59" s="100" t="s">
        <v>71</v>
      </c>
    </row>
    <row r="60" spans="1:9" ht="15.75" thickBot="1" x14ac:dyDescent="0.3">
      <c r="A60" s="31">
        <v>44</v>
      </c>
      <c r="B60" s="31" t="s">
        <v>188</v>
      </c>
      <c r="C60" s="79" t="s">
        <v>213</v>
      </c>
      <c r="D60" s="100" t="s">
        <v>214</v>
      </c>
      <c r="E60" s="442">
        <v>86.2</v>
      </c>
      <c r="F60" s="100" t="s">
        <v>215</v>
      </c>
      <c r="G60" s="100" t="s">
        <v>216</v>
      </c>
      <c r="H60" s="100" t="s">
        <v>217</v>
      </c>
      <c r="I60" s="100" t="s">
        <v>71</v>
      </c>
    </row>
    <row r="61" spans="1:9" ht="15.75" thickBot="1" x14ac:dyDescent="0.3">
      <c r="A61" s="31">
        <v>45</v>
      </c>
      <c r="B61" s="31" t="s">
        <v>65</v>
      </c>
      <c r="C61" s="79" t="s">
        <v>218</v>
      </c>
      <c r="D61" s="100" t="s">
        <v>219</v>
      </c>
      <c r="E61" s="442">
        <v>85.9</v>
      </c>
      <c r="F61" s="100" t="s">
        <v>220</v>
      </c>
      <c r="G61" s="100" t="s">
        <v>191</v>
      </c>
      <c r="H61" s="100" t="s">
        <v>221</v>
      </c>
      <c r="I61" s="100" t="s">
        <v>71</v>
      </c>
    </row>
    <row r="62" spans="1:9" ht="15.75" thickBot="1" x14ac:dyDescent="0.3">
      <c r="A62" s="31">
        <v>46</v>
      </c>
      <c r="B62" s="31">
        <v>90</v>
      </c>
      <c r="C62" s="79" t="s">
        <v>222</v>
      </c>
      <c r="D62" s="100" t="s">
        <v>223</v>
      </c>
      <c r="E62" s="442">
        <v>85.3</v>
      </c>
      <c r="F62" s="100" t="s">
        <v>102</v>
      </c>
      <c r="G62" s="100" t="s">
        <v>224</v>
      </c>
      <c r="H62" s="100" t="s">
        <v>225</v>
      </c>
      <c r="I62" s="100" t="s">
        <v>226</v>
      </c>
    </row>
    <row r="63" spans="1:9" ht="15.75" thickBot="1" x14ac:dyDescent="0.3">
      <c r="A63" s="31">
        <v>47</v>
      </c>
      <c r="B63" s="31">
        <v>94</v>
      </c>
      <c r="C63" s="79" t="s">
        <v>227</v>
      </c>
      <c r="D63" s="100" t="s">
        <v>228</v>
      </c>
      <c r="E63" s="442">
        <v>85</v>
      </c>
      <c r="F63" s="100" t="s">
        <v>229</v>
      </c>
      <c r="G63" s="100" t="s">
        <v>230</v>
      </c>
      <c r="H63" s="100" t="s">
        <v>231</v>
      </c>
      <c r="I63" s="100" t="s">
        <v>232</v>
      </c>
    </row>
    <row r="64" spans="1:9" ht="15.75" thickBot="1" x14ac:dyDescent="0.3">
      <c r="A64" s="31">
        <v>48</v>
      </c>
      <c r="B64" s="31">
        <v>79</v>
      </c>
      <c r="C64" s="79" t="s">
        <v>233</v>
      </c>
      <c r="D64" s="100">
        <v>80</v>
      </c>
      <c r="E64" s="442">
        <v>84.1</v>
      </c>
      <c r="F64" s="100" t="s">
        <v>234</v>
      </c>
      <c r="G64" s="100" t="s">
        <v>235</v>
      </c>
      <c r="H64" s="100" t="s">
        <v>236</v>
      </c>
      <c r="I64" s="100">
        <v>58</v>
      </c>
    </row>
    <row r="65" spans="1:9" ht="15.75" thickBot="1" x14ac:dyDescent="0.3">
      <c r="A65" s="31">
        <v>49</v>
      </c>
      <c r="B65" s="31" t="s">
        <v>65</v>
      </c>
      <c r="C65" s="79" t="s">
        <v>237</v>
      </c>
      <c r="D65" s="100" t="s">
        <v>125</v>
      </c>
      <c r="E65" s="442">
        <v>84.1</v>
      </c>
      <c r="F65" s="100" t="s">
        <v>238</v>
      </c>
      <c r="G65" s="100">
        <v>20</v>
      </c>
      <c r="H65" s="100" t="s">
        <v>239</v>
      </c>
      <c r="I65" s="100" t="s">
        <v>71</v>
      </c>
    </row>
    <row r="66" spans="1:9" ht="15.75" thickBot="1" x14ac:dyDescent="0.3">
      <c r="A66" s="31">
        <v>50</v>
      </c>
      <c r="B66" s="31" t="s">
        <v>126</v>
      </c>
      <c r="C66" s="79" t="s">
        <v>240</v>
      </c>
      <c r="D66" s="100" t="s">
        <v>43</v>
      </c>
      <c r="E66" s="442">
        <v>83.9</v>
      </c>
      <c r="F66" s="100">
        <v>24</v>
      </c>
      <c r="G66" s="100" t="s">
        <v>241</v>
      </c>
      <c r="H66" s="100" t="s">
        <v>242</v>
      </c>
      <c r="I66" s="100" t="s">
        <v>71</v>
      </c>
    </row>
    <row r="67" spans="1:9" ht="15.75" thickBot="1" x14ac:dyDescent="0.3">
      <c r="A67" s="31">
        <v>51</v>
      </c>
      <c r="B67" s="31">
        <v>7</v>
      </c>
      <c r="C67" s="79" t="s">
        <v>243</v>
      </c>
      <c r="D67" s="100" t="s">
        <v>244</v>
      </c>
      <c r="E67" s="442">
        <v>82.7</v>
      </c>
      <c r="F67" s="100" t="s">
        <v>245</v>
      </c>
      <c r="G67" s="100" t="s">
        <v>246</v>
      </c>
      <c r="H67" s="100" t="s">
        <v>197</v>
      </c>
      <c r="I67" s="100" t="s">
        <v>247</v>
      </c>
    </row>
    <row r="68" spans="1:9" ht="15.75" thickBot="1" x14ac:dyDescent="0.3">
      <c r="A68" s="31">
        <v>52</v>
      </c>
      <c r="B68" s="31">
        <v>165</v>
      </c>
      <c r="C68" s="79" t="s">
        <v>248</v>
      </c>
      <c r="D68" s="100" t="s">
        <v>157</v>
      </c>
      <c r="E68" s="442">
        <v>82.7</v>
      </c>
      <c r="F68" s="100" t="s">
        <v>31</v>
      </c>
      <c r="G68" s="100" t="s">
        <v>249</v>
      </c>
      <c r="H68" s="100" t="s">
        <v>250</v>
      </c>
      <c r="I68" s="100" t="s">
        <v>121</v>
      </c>
    </row>
    <row r="69" spans="1:9" ht="20.25" thickBot="1" x14ac:dyDescent="0.3">
      <c r="A69" s="31">
        <v>53</v>
      </c>
      <c r="B69" s="31" t="s">
        <v>65</v>
      </c>
      <c r="C69" s="79" t="s">
        <v>251</v>
      </c>
      <c r="D69" s="100" t="s">
        <v>252</v>
      </c>
      <c r="E69" s="442">
        <v>82</v>
      </c>
      <c r="F69" s="100" t="s">
        <v>46</v>
      </c>
      <c r="G69" s="100" t="s">
        <v>69</v>
      </c>
      <c r="H69" s="100" t="s">
        <v>83</v>
      </c>
      <c r="I69" s="100" t="s">
        <v>71</v>
      </c>
    </row>
    <row r="70" spans="1:9" ht="15.75" thickBot="1" x14ac:dyDescent="0.3">
      <c r="A70" s="31">
        <v>54</v>
      </c>
      <c r="B70" s="31">
        <v>163</v>
      </c>
      <c r="C70" s="79" t="s">
        <v>253</v>
      </c>
      <c r="D70" s="100">
        <v>74</v>
      </c>
      <c r="E70" s="442">
        <v>81.400000000000006</v>
      </c>
      <c r="F70" s="100" t="s">
        <v>254</v>
      </c>
      <c r="G70" s="100" t="s">
        <v>255</v>
      </c>
      <c r="H70" s="100">
        <v>38</v>
      </c>
      <c r="I70" s="100" t="s">
        <v>256</v>
      </c>
    </row>
    <row r="71" spans="1:9" ht="15.75" thickBot="1" x14ac:dyDescent="0.3">
      <c r="A71" s="31">
        <v>55</v>
      </c>
      <c r="B71" s="31">
        <v>173</v>
      </c>
      <c r="C71" s="79" t="s">
        <v>257</v>
      </c>
      <c r="D71" s="100" t="s">
        <v>39</v>
      </c>
      <c r="E71" s="442">
        <v>80</v>
      </c>
      <c r="F71" s="100" t="s">
        <v>114</v>
      </c>
      <c r="G71" s="100" t="s">
        <v>258</v>
      </c>
      <c r="H71" s="100" t="s">
        <v>259</v>
      </c>
      <c r="I71" s="100" t="s">
        <v>260</v>
      </c>
    </row>
    <row r="72" spans="1:9" ht="15.75" thickBot="1" x14ac:dyDescent="0.3">
      <c r="A72" s="31">
        <v>56</v>
      </c>
      <c r="B72" s="31">
        <v>141</v>
      </c>
      <c r="C72" s="79" t="s">
        <v>261</v>
      </c>
      <c r="D72" s="100" t="s">
        <v>262</v>
      </c>
      <c r="E72" s="442">
        <v>79.400000000000006</v>
      </c>
      <c r="F72" s="100" t="s">
        <v>69</v>
      </c>
      <c r="G72" s="100" t="s">
        <v>200</v>
      </c>
      <c r="H72" s="100" t="s">
        <v>263</v>
      </c>
      <c r="I72" s="100" t="s">
        <v>264</v>
      </c>
    </row>
    <row r="73" spans="1:9" ht="15.75" thickBot="1" x14ac:dyDescent="0.3">
      <c r="A73" s="31">
        <v>57</v>
      </c>
      <c r="B73" s="31">
        <v>196</v>
      </c>
      <c r="C73" s="79" t="s">
        <v>265</v>
      </c>
      <c r="D73" s="100" t="s">
        <v>266</v>
      </c>
      <c r="E73" s="442">
        <v>78.5</v>
      </c>
      <c r="F73" s="100" t="s">
        <v>267</v>
      </c>
      <c r="G73" s="100" t="s">
        <v>268</v>
      </c>
      <c r="H73" s="100" t="s">
        <v>36</v>
      </c>
      <c r="I73" s="100">
        <v>46</v>
      </c>
    </row>
    <row r="74" spans="1:9" ht="15.75" thickBot="1" x14ac:dyDescent="0.3">
      <c r="A74" s="31">
        <v>58</v>
      </c>
      <c r="B74" s="31">
        <v>21</v>
      </c>
      <c r="C74" s="79" t="s">
        <v>269</v>
      </c>
      <c r="D74" s="100" t="s">
        <v>270</v>
      </c>
      <c r="E74" s="442">
        <v>77</v>
      </c>
      <c r="F74" s="100" t="s">
        <v>271</v>
      </c>
      <c r="G74" s="100" t="s">
        <v>272</v>
      </c>
      <c r="H74" s="100" t="s">
        <v>273</v>
      </c>
      <c r="I74" s="100" t="s">
        <v>274</v>
      </c>
    </row>
    <row r="75" spans="1:9" ht="15.75" thickBot="1" x14ac:dyDescent="0.3">
      <c r="A75" s="31">
        <v>59</v>
      </c>
      <c r="B75" s="31">
        <v>61</v>
      </c>
      <c r="C75" s="79" t="s">
        <v>275</v>
      </c>
      <c r="D75" s="100" t="s">
        <v>17</v>
      </c>
      <c r="E75" s="442">
        <v>76.8</v>
      </c>
      <c r="F75" s="100" t="s">
        <v>78</v>
      </c>
      <c r="G75" s="100" t="s">
        <v>276</v>
      </c>
      <c r="H75" s="100" t="s">
        <v>15</v>
      </c>
      <c r="I75" s="100" t="s">
        <v>39</v>
      </c>
    </row>
    <row r="76" spans="1:9" ht="15.75" thickBot="1" x14ac:dyDescent="0.3">
      <c r="A76" s="31">
        <v>60</v>
      </c>
      <c r="B76" s="31">
        <v>165</v>
      </c>
      <c r="C76" s="79" t="s">
        <v>277</v>
      </c>
      <c r="D76" s="100" t="s">
        <v>87</v>
      </c>
      <c r="E76" s="442">
        <v>76.8</v>
      </c>
      <c r="F76" s="100" t="s">
        <v>278</v>
      </c>
      <c r="G76" s="100" t="s">
        <v>279</v>
      </c>
      <c r="H76" s="100" t="s">
        <v>280</v>
      </c>
      <c r="I76" s="100" t="s">
        <v>121</v>
      </c>
    </row>
    <row r="77" spans="1:9" ht="15.75" thickBot="1" x14ac:dyDescent="0.3">
      <c r="A77" s="31">
        <v>61</v>
      </c>
      <c r="B77" s="31" t="s">
        <v>126</v>
      </c>
      <c r="C77" s="79" t="s">
        <v>281</v>
      </c>
      <c r="D77" s="100" t="s">
        <v>282</v>
      </c>
      <c r="E77" s="442">
        <v>75.8</v>
      </c>
      <c r="F77" s="100" t="s">
        <v>283</v>
      </c>
      <c r="G77" s="100" t="s">
        <v>284</v>
      </c>
      <c r="H77" s="100" t="s">
        <v>285</v>
      </c>
      <c r="I77" s="100" t="s">
        <v>71</v>
      </c>
    </row>
    <row r="78" spans="1:9" ht="15.75" thickBot="1" x14ac:dyDescent="0.3">
      <c r="A78" s="31">
        <v>62</v>
      </c>
      <c r="B78" s="31" t="s">
        <v>80</v>
      </c>
      <c r="C78" s="79" t="s">
        <v>286</v>
      </c>
      <c r="D78" s="100" t="s">
        <v>287</v>
      </c>
      <c r="E78" s="442">
        <v>75.599999999999994</v>
      </c>
      <c r="F78" s="100" t="s">
        <v>288</v>
      </c>
      <c r="G78" s="100" t="s">
        <v>289</v>
      </c>
      <c r="H78" s="100" t="s">
        <v>290</v>
      </c>
      <c r="I78" s="100" t="s">
        <v>71</v>
      </c>
    </row>
    <row r="79" spans="1:9" ht="15.75" thickBot="1" x14ac:dyDescent="0.3">
      <c r="A79" s="31">
        <v>63</v>
      </c>
      <c r="B79" s="31">
        <v>175</v>
      </c>
      <c r="C79" s="79" t="s">
        <v>291</v>
      </c>
      <c r="D79" s="100" t="s">
        <v>292</v>
      </c>
      <c r="E79" s="442">
        <v>74.2</v>
      </c>
      <c r="F79" s="100" t="s">
        <v>293</v>
      </c>
      <c r="G79" s="100" t="s">
        <v>294</v>
      </c>
      <c r="H79" s="100" t="s">
        <v>295</v>
      </c>
      <c r="I79" s="100" t="s">
        <v>296</v>
      </c>
    </row>
    <row r="80" spans="1:9" ht="15.75" thickBot="1" x14ac:dyDescent="0.3">
      <c r="A80" s="576">
        <v>64</v>
      </c>
      <c r="B80" s="576" t="s">
        <v>126</v>
      </c>
      <c r="C80" s="592" t="s">
        <v>297</v>
      </c>
      <c r="D80" s="594" t="s">
        <v>85</v>
      </c>
      <c r="E80" s="761">
        <v>73.8</v>
      </c>
      <c r="F80" s="594" t="s">
        <v>298</v>
      </c>
      <c r="G80" s="594" t="s">
        <v>299</v>
      </c>
      <c r="H80" s="594" t="s">
        <v>86</v>
      </c>
      <c r="I80" s="594" t="s">
        <v>71</v>
      </c>
    </row>
    <row r="81" spans="1:9" ht="15.75" thickBot="1" x14ac:dyDescent="0.3">
      <c r="A81" s="31">
        <v>65</v>
      </c>
      <c r="B81" s="31">
        <v>157</v>
      </c>
      <c r="C81" s="79" t="s">
        <v>300</v>
      </c>
      <c r="D81" s="100" t="s">
        <v>259</v>
      </c>
      <c r="E81" s="442">
        <v>73.599999999999994</v>
      </c>
      <c r="F81" s="100">
        <v>48</v>
      </c>
      <c r="G81" s="100" t="s">
        <v>301</v>
      </c>
      <c r="H81" s="100" t="s">
        <v>302</v>
      </c>
      <c r="I81" s="100" t="s">
        <v>224</v>
      </c>
    </row>
    <row r="82" spans="1:9" ht="15.75" thickBot="1" x14ac:dyDescent="0.3">
      <c r="A82" s="31">
        <v>66</v>
      </c>
      <c r="B82" s="31">
        <v>83</v>
      </c>
      <c r="C82" s="79" t="s">
        <v>303</v>
      </c>
      <c r="D82" s="100" t="s">
        <v>304</v>
      </c>
      <c r="E82" s="442">
        <v>73.400000000000006</v>
      </c>
      <c r="F82" s="100" t="s">
        <v>305</v>
      </c>
      <c r="G82" s="100" t="s">
        <v>113</v>
      </c>
      <c r="H82" s="100" t="s">
        <v>306</v>
      </c>
      <c r="I82" s="100" t="s">
        <v>307</v>
      </c>
    </row>
    <row r="83" spans="1:9" ht="15.75" thickBot="1" x14ac:dyDescent="0.3">
      <c r="A83" s="31">
        <v>67</v>
      </c>
      <c r="B83" s="31">
        <v>59</v>
      </c>
      <c r="C83" s="79" t="s">
        <v>308</v>
      </c>
      <c r="D83" s="100">
        <v>57</v>
      </c>
      <c r="E83" s="442">
        <v>73.3</v>
      </c>
      <c r="F83" s="100" t="s">
        <v>292</v>
      </c>
      <c r="G83" s="100">
        <v>29</v>
      </c>
      <c r="H83" s="100" t="s">
        <v>309</v>
      </c>
      <c r="I83" s="100" t="s">
        <v>310</v>
      </c>
    </row>
    <row r="84" spans="1:9" ht="15.75" thickBot="1" x14ac:dyDescent="0.3">
      <c r="A84" s="31">
        <v>68</v>
      </c>
      <c r="B84" s="31">
        <v>13</v>
      </c>
      <c r="C84" s="79" t="s">
        <v>311</v>
      </c>
      <c r="D84" s="100" t="s">
        <v>312</v>
      </c>
      <c r="E84" s="442">
        <v>73.2</v>
      </c>
      <c r="F84" s="100" t="s">
        <v>313</v>
      </c>
      <c r="G84" s="100" t="s">
        <v>13</v>
      </c>
      <c r="H84" s="100" t="s">
        <v>314</v>
      </c>
      <c r="I84" s="100" t="s">
        <v>315</v>
      </c>
    </row>
    <row r="85" spans="1:9" ht="15.75" thickBot="1" x14ac:dyDescent="0.3">
      <c r="A85" s="31">
        <v>69</v>
      </c>
      <c r="B85" s="31">
        <v>3</v>
      </c>
      <c r="C85" s="79" t="s">
        <v>316</v>
      </c>
      <c r="D85" s="100" t="s">
        <v>317</v>
      </c>
      <c r="E85" s="442">
        <v>72.900000000000006</v>
      </c>
      <c r="F85" s="100" t="s">
        <v>318</v>
      </c>
      <c r="G85" s="100" t="s">
        <v>319</v>
      </c>
      <c r="H85" s="100" t="s">
        <v>320</v>
      </c>
      <c r="I85" s="100" t="s">
        <v>321</v>
      </c>
    </row>
    <row r="86" spans="1:9" ht="15.75" thickBot="1" x14ac:dyDescent="0.3">
      <c r="A86" s="31">
        <v>70</v>
      </c>
      <c r="B86" s="31">
        <v>9</v>
      </c>
      <c r="C86" s="79" t="s">
        <v>322</v>
      </c>
      <c r="D86" s="100" t="s">
        <v>323</v>
      </c>
      <c r="E86" s="442">
        <v>72.7</v>
      </c>
      <c r="F86" s="100" t="s">
        <v>324</v>
      </c>
      <c r="G86" s="100" t="s">
        <v>325</v>
      </c>
      <c r="H86" s="100" t="s">
        <v>315</v>
      </c>
      <c r="I86" s="100" t="s">
        <v>326</v>
      </c>
    </row>
    <row r="87" spans="1:9" ht="15.75" thickBot="1" x14ac:dyDescent="0.3">
      <c r="A87" s="34">
        <v>71</v>
      </c>
      <c r="B87" s="34" t="s">
        <v>188</v>
      </c>
      <c r="C87" s="280" t="s">
        <v>327</v>
      </c>
      <c r="D87" s="347" t="s">
        <v>246</v>
      </c>
      <c r="E87" s="762">
        <v>72.599999999999994</v>
      </c>
      <c r="F87" s="347" t="s">
        <v>328</v>
      </c>
      <c r="G87" s="347" t="s">
        <v>329</v>
      </c>
      <c r="H87" s="347" t="s">
        <v>330</v>
      </c>
      <c r="I87" s="347" t="s">
        <v>71</v>
      </c>
    </row>
    <row r="88" spans="1:9" ht="15.75" thickBot="1" x14ac:dyDescent="0.3">
      <c r="A88" s="31">
        <v>72</v>
      </c>
      <c r="B88" s="31">
        <v>27</v>
      </c>
      <c r="C88" s="79" t="s">
        <v>331</v>
      </c>
      <c r="D88" s="100" t="s">
        <v>332</v>
      </c>
      <c r="E88" s="442">
        <v>72.3</v>
      </c>
      <c r="F88" s="100" t="s">
        <v>333</v>
      </c>
      <c r="G88" s="100" t="s">
        <v>334</v>
      </c>
      <c r="H88" s="100" t="s">
        <v>284</v>
      </c>
      <c r="I88" s="100" t="s">
        <v>335</v>
      </c>
    </row>
    <row r="89" spans="1:9" ht="15.75" thickBot="1" x14ac:dyDescent="0.3">
      <c r="A89" s="31">
        <v>73</v>
      </c>
      <c r="B89" s="31" t="s">
        <v>126</v>
      </c>
      <c r="C89" s="79" t="s">
        <v>336</v>
      </c>
      <c r="D89" s="100" t="s">
        <v>337</v>
      </c>
      <c r="E89" s="442">
        <v>71.900000000000006</v>
      </c>
      <c r="F89" s="100">
        <v>36</v>
      </c>
      <c r="G89" s="100" t="s">
        <v>338</v>
      </c>
      <c r="H89" s="100" t="s">
        <v>288</v>
      </c>
      <c r="I89" s="100" t="s">
        <v>71</v>
      </c>
    </row>
    <row r="90" spans="1:9" ht="15.75" thickBot="1" x14ac:dyDescent="0.3">
      <c r="A90" s="31">
        <v>74</v>
      </c>
      <c r="B90" s="31" t="s">
        <v>122</v>
      </c>
      <c r="C90" s="79" t="s">
        <v>339</v>
      </c>
      <c r="D90" s="100" t="s">
        <v>340</v>
      </c>
      <c r="E90" s="442">
        <v>71.599999999999994</v>
      </c>
      <c r="F90" s="100" t="s">
        <v>238</v>
      </c>
      <c r="G90" s="100" t="s">
        <v>341</v>
      </c>
      <c r="H90" s="100" t="s">
        <v>180</v>
      </c>
      <c r="I90" s="100" t="s">
        <v>71</v>
      </c>
    </row>
    <row r="91" spans="1:9" ht="15.75" thickBot="1" x14ac:dyDescent="0.3">
      <c r="A91" s="31">
        <v>75</v>
      </c>
      <c r="B91" s="31" t="s">
        <v>65</v>
      </c>
      <c r="C91" s="79" t="s">
        <v>342</v>
      </c>
      <c r="D91" s="100" t="s">
        <v>91</v>
      </c>
      <c r="E91" s="442">
        <v>70.400000000000006</v>
      </c>
      <c r="F91" s="100" t="s">
        <v>343</v>
      </c>
      <c r="G91" s="100" t="s">
        <v>19</v>
      </c>
      <c r="H91" s="100" t="s">
        <v>344</v>
      </c>
      <c r="I91" s="100" t="s">
        <v>71</v>
      </c>
    </row>
    <row r="92" spans="1:9" ht="15.75" thickBot="1" x14ac:dyDescent="0.3">
      <c r="A92" s="31">
        <v>76</v>
      </c>
      <c r="B92" s="31">
        <v>156</v>
      </c>
      <c r="C92" s="79" t="s">
        <v>345</v>
      </c>
      <c r="D92" s="100">
        <v>75</v>
      </c>
      <c r="E92" s="442">
        <v>69.8</v>
      </c>
      <c r="F92" s="100" t="s">
        <v>288</v>
      </c>
      <c r="G92" s="100" t="s">
        <v>346</v>
      </c>
      <c r="H92" s="100">
        <v>39</v>
      </c>
      <c r="I92" s="100" t="s">
        <v>347</v>
      </c>
    </row>
    <row r="93" spans="1:9" ht="15.75" thickBot="1" x14ac:dyDescent="0.3">
      <c r="A93" s="31">
        <v>77</v>
      </c>
      <c r="B93" s="31" t="s">
        <v>122</v>
      </c>
      <c r="C93" s="79" t="s">
        <v>348</v>
      </c>
      <c r="D93" s="100" t="s">
        <v>54</v>
      </c>
      <c r="E93" s="442">
        <v>69.7</v>
      </c>
      <c r="F93" s="100" t="s">
        <v>349</v>
      </c>
      <c r="G93" s="100" t="s">
        <v>285</v>
      </c>
      <c r="H93" s="100" t="s">
        <v>350</v>
      </c>
      <c r="I93" s="100" t="s">
        <v>71</v>
      </c>
    </row>
    <row r="94" spans="1:9" ht="15.75" thickBot="1" x14ac:dyDescent="0.3">
      <c r="A94" s="31">
        <v>78</v>
      </c>
      <c r="B94" s="31">
        <v>141</v>
      </c>
      <c r="C94" s="79" t="s">
        <v>351</v>
      </c>
      <c r="D94" s="100" t="s">
        <v>121</v>
      </c>
      <c r="E94" s="442">
        <v>69.400000000000006</v>
      </c>
      <c r="F94" s="100" t="s">
        <v>235</v>
      </c>
      <c r="G94" s="100">
        <v>37</v>
      </c>
      <c r="H94" s="100" t="s">
        <v>352</v>
      </c>
      <c r="I94" s="100" t="s">
        <v>264</v>
      </c>
    </row>
    <row r="95" spans="1:9" ht="15.75" thickBot="1" x14ac:dyDescent="0.3">
      <c r="A95" s="31">
        <v>79</v>
      </c>
      <c r="B95" s="31" t="s">
        <v>65</v>
      </c>
      <c r="C95" s="79" t="s">
        <v>353</v>
      </c>
      <c r="D95" s="100" t="s">
        <v>354</v>
      </c>
      <c r="E95" s="442">
        <v>69</v>
      </c>
      <c r="F95" s="100" t="s">
        <v>355</v>
      </c>
      <c r="G95" s="100" t="s">
        <v>356</v>
      </c>
      <c r="H95" s="100" t="s">
        <v>86</v>
      </c>
      <c r="I95" s="100" t="s">
        <v>71</v>
      </c>
    </row>
    <row r="96" spans="1:9" ht="15.75" thickBot="1" x14ac:dyDescent="0.3">
      <c r="A96" s="31">
        <v>80</v>
      </c>
      <c r="B96" s="31" t="s">
        <v>107</v>
      </c>
      <c r="C96" s="79" t="s">
        <v>357</v>
      </c>
      <c r="D96" s="100" t="s">
        <v>305</v>
      </c>
      <c r="E96" s="442">
        <v>68.900000000000006</v>
      </c>
      <c r="F96" s="100">
        <v>30</v>
      </c>
      <c r="G96" s="100" t="s">
        <v>358</v>
      </c>
      <c r="H96" s="100" t="s">
        <v>62</v>
      </c>
      <c r="I96" s="100" t="s">
        <v>71</v>
      </c>
    </row>
    <row r="97" spans="1:9" ht="15.75" thickBot="1" x14ac:dyDescent="0.3">
      <c r="A97" s="31">
        <v>81</v>
      </c>
      <c r="B97" s="31" t="s">
        <v>65</v>
      </c>
      <c r="C97" s="79" t="s">
        <v>359</v>
      </c>
      <c r="D97" s="100" t="s">
        <v>62</v>
      </c>
      <c r="E97" s="442">
        <v>68.7</v>
      </c>
      <c r="F97" s="100" t="s">
        <v>360</v>
      </c>
      <c r="G97" s="100" t="s">
        <v>263</v>
      </c>
      <c r="H97" s="100" t="s">
        <v>361</v>
      </c>
      <c r="I97" s="100" t="s">
        <v>71</v>
      </c>
    </row>
    <row r="98" spans="1:9" ht="15.75" thickBot="1" x14ac:dyDescent="0.3">
      <c r="A98" s="31">
        <v>82</v>
      </c>
      <c r="B98" s="31" t="s">
        <v>188</v>
      </c>
      <c r="C98" s="79" t="s">
        <v>362</v>
      </c>
      <c r="D98" s="100" t="s">
        <v>363</v>
      </c>
      <c r="E98" s="442">
        <v>67.8</v>
      </c>
      <c r="F98" s="100" t="s">
        <v>364</v>
      </c>
      <c r="G98" s="100" t="s">
        <v>337</v>
      </c>
      <c r="H98" s="100" t="s">
        <v>365</v>
      </c>
      <c r="I98" s="100" t="s">
        <v>71</v>
      </c>
    </row>
    <row r="99" spans="1:9" ht="15.75" thickBot="1" x14ac:dyDescent="0.3">
      <c r="A99" s="31">
        <v>83</v>
      </c>
      <c r="B99" s="31">
        <v>60</v>
      </c>
      <c r="C99" s="79" t="s">
        <v>366</v>
      </c>
      <c r="D99" s="100">
        <v>69</v>
      </c>
      <c r="E99" s="442">
        <v>67.3</v>
      </c>
      <c r="F99" s="100" t="s">
        <v>367</v>
      </c>
      <c r="G99" s="100" t="s">
        <v>368</v>
      </c>
      <c r="H99" s="100" t="s">
        <v>369</v>
      </c>
      <c r="I99" s="100" t="s">
        <v>370</v>
      </c>
    </row>
    <row r="100" spans="1:9" ht="15.75" thickBot="1" x14ac:dyDescent="0.3">
      <c r="A100" s="31">
        <v>84</v>
      </c>
      <c r="B100" s="31">
        <v>65</v>
      </c>
      <c r="C100" s="79" t="s">
        <v>371</v>
      </c>
      <c r="D100" s="100" t="s">
        <v>372</v>
      </c>
      <c r="E100" s="442">
        <v>66.2</v>
      </c>
      <c r="F100" s="100" t="s">
        <v>136</v>
      </c>
      <c r="G100" s="100" t="s">
        <v>373</v>
      </c>
      <c r="H100" s="100" t="s">
        <v>349</v>
      </c>
      <c r="I100" s="100" t="s">
        <v>246</v>
      </c>
    </row>
    <row r="101" spans="1:9" ht="15.75" thickBot="1" x14ac:dyDescent="0.3">
      <c r="A101" s="576">
        <v>85</v>
      </c>
      <c r="B101" s="576">
        <v>44</v>
      </c>
      <c r="C101" s="592" t="s">
        <v>374</v>
      </c>
      <c r="D101" s="594" t="s">
        <v>375</v>
      </c>
      <c r="E101" s="761">
        <v>65.5</v>
      </c>
      <c r="F101" s="594">
        <v>68</v>
      </c>
      <c r="G101" s="594" t="s">
        <v>376</v>
      </c>
      <c r="H101" s="594" t="s">
        <v>377</v>
      </c>
      <c r="I101" s="594" t="s">
        <v>378</v>
      </c>
    </row>
    <row r="102" spans="1:9" ht="15.75" thickBot="1" x14ac:dyDescent="0.3">
      <c r="A102" s="31">
        <v>86</v>
      </c>
      <c r="B102" s="31">
        <v>164</v>
      </c>
      <c r="C102" s="79" t="s">
        <v>379</v>
      </c>
      <c r="D102" s="100" t="s">
        <v>44</v>
      </c>
      <c r="E102" s="442">
        <v>65.3</v>
      </c>
      <c r="F102" s="100" t="s">
        <v>128</v>
      </c>
      <c r="G102" s="100" t="s">
        <v>380</v>
      </c>
      <c r="H102" s="100" t="s">
        <v>266</v>
      </c>
      <c r="I102" s="100" t="s">
        <v>381</v>
      </c>
    </row>
    <row r="103" spans="1:9" ht="15.75" thickBot="1" x14ac:dyDescent="0.3">
      <c r="A103" s="31">
        <v>87</v>
      </c>
      <c r="B103" s="31">
        <v>107</v>
      </c>
      <c r="C103" s="79" t="s">
        <v>382</v>
      </c>
      <c r="D103" s="100" t="s">
        <v>314</v>
      </c>
      <c r="E103" s="442">
        <v>65.099999999999994</v>
      </c>
      <c r="F103" s="100" t="s">
        <v>383</v>
      </c>
      <c r="G103" s="100" t="s">
        <v>384</v>
      </c>
      <c r="H103" s="100" t="s">
        <v>385</v>
      </c>
      <c r="I103" s="100" t="s">
        <v>386</v>
      </c>
    </row>
    <row r="104" spans="1:9" ht="15.75" thickBot="1" x14ac:dyDescent="0.3">
      <c r="A104" s="576">
        <v>88</v>
      </c>
      <c r="B104" s="576" t="s">
        <v>80</v>
      </c>
      <c r="C104" s="592" t="s">
        <v>387</v>
      </c>
      <c r="D104" s="594" t="s">
        <v>119</v>
      </c>
      <c r="E104" s="761">
        <v>64.5</v>
      </c>
      <c r="F104" s="594" t="s">
        <v>388</v>
      </c>
      <c r="G104" s="594" t="s">
        <v>389</v>
      </c>
      <c r="H104" s="594" t="s">
        <v>70</v>
      </c>
      <c r="I104" s="594" t="s">
        <v>71</v>
      </c>
    </row>
    <row r="105" spans="1:9" ht="15.75" thickBot="1" x14ac:dyDescent="0.3">
      <c r="A105" s="31">
        <v>89</v>
      </c>
      <c r="B105" s="31" t="s">
        <v>80</v>
      </c>
      <c r="C105" s="79" t="s">
        <v>390</v>
      </c>
      <c r="D105" s="100" t="s">
        <v>11</v>
      </c>
      <c r="E105" s="442">
        <v>64.400000000000006</v>
      </c>
      <c r="F105" s="100" t="s">
        <v>391</v>
      </c>
      <c r="G105" s="100" t="s">
        <v>392</v>
      </c>
      <c r="H105" s="100" t="s">
        <v>341</v>
      </c>
      <c r="I105" s="100" t="s">
        <v>71</v>
      </c>
    </row>
    <row r="106" spans="1:9" ht="15.75" thickBot="1" x14ac:dyDescent="0.3">
      <c r="A106" s="31">
        <v>90</v>
      </c>
      <c r="B106" s="31" t="s">
        <v>107</v>
      </c>
      <c r="C106" s="79" t="s">
        <v>393</v>
      </c>
      <c r="D106" s="100" t="s">
        <v>163</v>
      </c>
      <c r="E106" s="442">
        <v>64.099999999999994</v>
      </c>
      <c r="F106" s="100" t="s">
        <v>140</v>
      </c>
      <c r="G106" s="100" t="s">
        <v>35</v>
      </c>
      <c r="H106" s="100" t="s">
        <v>258</v>
      </c>
      <c r="I106" s="100" t="s">
        <v>71</v>
      </c>
    </row>
    <row r="107" spans="1:9" ht="15.75" thickBot="1" x14ac:dyDescent="0.3">
      <c r="A107" s="576">
        <v>91</v>
      </c>
      <c r="B107" s="576" t="s">
        <v>80</v>
      </c>
      <c r="C107" s="592" t="s">
        <v>394</v>
      </c>
      <c r="D107" s="594" t="s">
        <v>395</v>
      </c>
      <c r="E107" s="761">
        <v>64</v>
      </c>
      <c r="F107" s="594" t="s">
        <v>396</v>
      </c>
      <c r="G107" s="594" t="s">
        <v>299</v>
      </c>
      <c r="H107" s="594" t="s">
        <v>397</v>
      </c>
      <c r="I107" s="594" t="s">
        <v>71</v>
      </c>
    </row>
    <row r="108" spans="1:9" ht="15.75" thickBot="1" x14ac:dyDescent="0.3">
      <c r="A108" s="31">
        <v>92</v>
      </c>
      <c r="B108" s="31" t="s">
        <v>107</v>
      </c>
      <c r="C108" s="79" t="s">
        <v>398</v>
      </c>
      <c r="D108" s="100">
        <v>47</v>
      </c>
      <c r="E108" s="442">
        <v>63.4</v>
      </c>
      <c r="F108" s="100" t="s">
        <v>170</v>
      </c>
      <c r="G108" s="100" t="s">
        <v>309</v>
      </c>
      <c r="H108" s="100" t="s">
        <v>399</v>
      </c>
      <c r="I108" s="100" t="s">
        <v>71</v>
      </c>
    </row>
    <row r="109" spans="1:9" ht="15.75" thickBot="1" x14ac:dyDescent="0.3">
      <c r="A109" s="31">
        <v>93</v>
      </c>
      <c r="B109" s="31">
        <v>157</v>
      </c>
      <c r="C109" s="79" t="s">
        <v>400</v>
      </c>
      <c r="D109" s="100" t="s">
        <v>39</v>
      </c>
      <c r="E109" s="442">
        <v>63.3</v>
      </c>
      <c r="F109" s="100" t="s">
        <v>231</v>
      </c>
      <c r="G109" s="100" t="s">
        <v>294</v>
      </c>
      <c r="H109" s="100" t="s">
        <v>105</v>
      </c>
      <c r="I109" s="100" t="s">
        <v>224</v>
      </c>
    </row>
    <row r="110" spans="1:9" ht="15.75" thickBot="1" x14ac:dyDescent="0.3">
      <c r="A110" s="31">
        <v>94</v>
      </c>
      <c r="B110" s="31">
        <v>4</v>
      </c>
      <c r="C110" s="79" t="s">
        <v>401</v>
      </c>
      <c r="D110" s="100" t="s">
        <v>402</v>
      </c>
      <c r="E110" s="442">
        <v>63.1</v>
      </c>
      <c r="F110" s="100" t="s">
        <v>403</v>
      </c>
      <c r="G110" s="100">
        <v>69</v>
      </c>
      <c r="H110" s="100" t="s">
        <v>404</v>
      </c>
      <c r="I110" s="100" t="s">
        <v>405</v>
      </c>
    </row>
    <row r="111" spans="1:9" ht="15.75" thickBot="1" x14ac:dyDescent="0.3">
      <c r="A111" s="31">
        <v>95</v>
      </c>
      <c r="B111" s="31" t="s">
        <v>107</v>
      </c>
      <c r="C111" s="79" t="s">
        <v>406</v>
      </c>
      <c r="D111" s="100" t="s">
        <v>407</v>
      </c>
      <c r="E111" s="442">
        <v>62.7</v>
      </c>
      <c r="F111" s="100" t="s">
        <v>288</v>
      </c>
      <c r="G111" s="100" t="s">
        <v>408</v>
      </c>
      <c r="H111" s="100" t="s">
        <v>120</v>
      </c>
      <c r="I111" s="100" t="s">
        <v>71</v>
      </c>
    </row>
    <row r="112" spans="1:9" ht="15.75" thickBot="1" x14ac:dyDescent="0.3">
      <c r="A112" s="31">
        <v>96</v>
      </c>
      <c r="B112" s="31">
        <v>34</v>
      </c>
      <c r="C112" s="79" t="s">
        <v>409</v>
      </c>
      <c r="D112" s="100">
        <v>95</v>
      </c>
      <c r="E112" s="442">
        <v>61.9</v>
      </c>
      <c r="F112" s="100" t="s">
        <v>307</v>
      </c>
      <c r="G112" s="100" t="s">
        <v>410</v>
      </c>
      <c r="H112" s="100" t="s">
        <v>411</v>
      </c>
      <c r="I112" s="100" t="s">
        <v>412</v>
      </c>
    </row>
    <row r="113" spans="1:9" ht="15.75" thickBot="1" x14ac:dyDescent="0.3">
      <c r="A113" s="31">
        <v>97</v>
      </c>
      <c r="B113" s="31" t="s">
        <v>65</v>
      </c>
      <c r="C113" s="79" t="s">
        <v>413</v>
      </c>
      <c r="D113" s="100" t="s">
        <v>414</v>
      </c>
      <c r="E113" s="442">
        <v>61.3</v>
      </c>
      <c r="F113" s="100">
        <v>18</v>
      </c>
      <c r="G113" s="100">
        <v>36</v>
      </c>
      <c r="H113" s="100" t="s">
        <v>415</v>
      </c>
      <c r="I113" s="100" t="s">
        <v>71</v>
      </c>
    </row>
    <row r="114" spans="1:9" ht="15.75" thickBot="1" x14ac:dyDescent="0.3">
      <c r="A114" s="31">
        <v>98</v>
      </c>
      <c r="B114" s="31">
        <v>33</v>
      </c>
      <c r="C114" s="79" t="s">
        <v>416</v>
      </c>
      <c r="D114" s="100" t="s">
        <v>417</v>
      </c>
      <c r="E114" s="442">
        <v>61.2</v>
      </c>
      <c r="F114" s="100" t="s">
        <v>412</v>
      </c>
      <c r="G114" s="100" t="s">
        <v>418</v>
      </c>
      <c r="H114" s="100" t="s">
        <v>268</v>
      </c>
      <c r="I114" s="100" t="s">
        <v>333</v>
      </c>
    </row>
    <row r="115" spans="1:9" ht="15.75" thickBot="1" x14ac:dyDescent="0.3">
      <c r="A115" s="31">
        <v>99</v>
      </c>
      <c r="B115" s="31">
        <v>58</v>
      </c>
      <c r="C115" s="79" t="s">
        <v>419</v>
      </c>
      <c r="D115" s="100">
        <v>76</v>
      </c>
      <c r="E115" s="442">
        <v>60.4</v>
      </c>
      <c r="F115" s="100" t="s">
        <v>210</v>
      </c>
      <c r="G115" s="100" t="s">
        <v>420</v>
      </c>
      <c r="H115" s="100" t="s">
        <v>421</v>
      </c>
      <c r="I115" s="100" t="s">
        <v>157</v>
      </c>
    </row>
    <row r="116" spans="1:9" ht="15.75" thickBot="1" x14ac:dyDescent="0.3">
      <c r="A116" s="31">
        <v>100</v>
      </c>
      <c r="B116" s="31">
        <v>136</v>
      </c>
      <c r="C116" s="79" t="s">
        <v>422</v>
      </c>
      <c r="D116" s="100" t="s">
        <v>423</v>
      </c>
      <c r="E116" s="442">
        <v>60</v>
      </c>
      <c r="F116" s="100" t="s">
        <v>229</v>
      </c>
      <c r="G116" s="100" t="s">
        <v>424</v>
      </c>
      <c r="H116" s="100" t="s">
        <v>425</v>
      </c>
      <c r="I116" s="100" t="s">
        <v>94</v>
      </c>
    </row>
    <row r="117" spans="1:9" ht="15.75" thickBot="1" x14ac:dyDescent="0.3">
      <c r="A117" s="34">
        <v>101</v>
      </c>
      <c r="B117" s="34">
        <v>153</v>
      </c>
      <c r="C117" s="280" t="s">
        <v>426</v>
      </c>
      <c r="D117" s="347" t="s">
        <v>427</v>
      </c>
      <c r="E117" s="762">
        <v>59.8</v>
      </c>
      <c r="F117" s="347" t="s">
        <v>296</v>
      </c>
      <c r="G117" s="347" t="s">
        <v>150</v>
      </c>
      <c r="H117" s="347" t="s">
        <v>252</v>
      </c>
      <c r="I117" s="347" t="s">
        <v>428</v>
      </c>
    </row>
    <row r="118" spans="1:9" ht="15.75" thickBot="1" x14ac:dyDescent="0.3">
      <c r="A118" s="31">
        <v>102</v>
      </c>
      <c r="B118" s="31">
        <v>96</v>
      </c>
      <c r="C118" s="79" t="s">
        <v>429</v>
      </c>
      <c r="D118" s="100" t="s">
        <v>430</v>
      </c>
      <c r="E118" s="442">
        <v>59.4</v>
      </c>
      <c r="F118" s="100" t="s">
        <v>236</v>
      </c>
      <c r="G118" s="100" t="s">
        <v>431</v>
      </c>
      <c r="H118" s="100">
        <v>46</v>
      </c>
      <c r="I118" s="100" t="s">
        <v>432</v>
      </c>
    </row>
    <row r="119" spans="1:9" ht="15.75" thickBot="1" x14ac:dyDescent="0.3">
      <c r="A119" s="31">
        <v>103</v>
      </c>
      <c r="B119" s="31" t="s">
        <v>80</v>
      </c>
      <c r="C119" s="79" t="s">
        <v>433</v>
      </c>
      <c r="D119" s="100" t="s">
        <v>381</v>
      </c>
      <c r="E119" s="442">
        <v>59</v>
      </c>
      <c r="F119" s="100" t="s">
        <v>293</v>
      </c>
      <c r="G119" s="100" t="s">
        <v>434</v>
      </c>
      <c r="H119" s="100" t="s">
        <v>435</v>
      </c>
      <c r="I119" s="100" t="s">
        <v>71</v>
      </c>
    </row>
    <row r="120" spans="1:9" ht="15.75" thickBot="1" x14ac:dyDescent="0.3">
      <c r="A120" s="31">
        <v>104</v>
      </c>
      <c r="B120" s="31" t="s">
        <v>188</v>
      </c>
      <c r="C120" s="79" t="s">
        <v>436</v>
      </c>
      <c r="D120" s="100" t="s">
        <v>437</v>
      </c>
      <c r="E120" s="442">
        <v>58.9</v>
      </c>
      <c r="F120" s="100" t="s">
        <v>86</v>
      </c>
      <c r="G120" s="100">
        <v>37</v>
      </c>
      <c r="H120" s="100" t="s">
        <v>438</v>
      </c>
      <c r="I120" s="100" t="s">
        <v>71</v>
      </c>
    </row>
    <row r="121" spans="1:9" ht="15.75" thickBot="1" x14ac:dyDescent="0.3">
      <c r="A121" s="31">
        <v>105</v>
      </c>
      <c r="B121" s="31">
        <v>88</v>
      </c>
      <c r="C121" s="79" t="s">
        <v>439</v>
      </c>
      <c r="D121" s="100" t="s">
        <v>405</v>
      </c>
      <c r="E121" s="442">
        <v>58.7</v>
      </c>
      <c r="F121" s="100" t="s">
        <v>440</v>
      </c>
      <c r="G121" s="100" t="s">
        <v>259</v>
      </c>
      <c r="H121" s="100" t="s">
        <v>441</v>
      </c>
      <c r="I121" s="100" t="s">
        <v>20</v>
      </c>
    </row>
    <row r="122" spans="1:9" ht="15.75" thickBot="1" x14ac:dyDescent="0.3">
      <c r="A122" s="31">
        <v>106</v>
      </c>
      <c r="B122" s="31">
        <v>28</v>
      </c>
      <c r="C122" s="79" t="s">
        <v>442</v>
      </c>
      <c r="D122" s="100" t="s">
        <v>404</v>
      </c>
      <c r="E122" s="442">
        <v>58.1</v>
      </c>
      <c r="F122" s="100">
        <v>72</v>
      </c>
      <c r="G122" s="100" t="s">
        <v>191</v>
      </c>
      <c r="H122" s="100" t="s">
        <v>204</v>
      </c>
      <c r="I122" s="100" t="s">
        <v>443</v>
      </c>
    </row>
    <row r="123" spans="1:9" ht="15.75" thickBot="1" x14ac:dyDescent="0.3">
      <c r="A123" s="31">
        <v>107</v>
      </c>
      <c r="B123" s="31">
        <v>162</v>
      </c>
      <c r="C123" s="79" t="s">
        <v>444</v>
      </c>
      <c r="D123" s="100">
        <v>75</v>
      </c>
      <c r="E123" s="442">
        <v>58.1</v>
      </c>
      <c r="F123" s="100" t="s">
        <v>361</v>
      </c>
      <c r="G123" s="100" t="s">
        <v>445</v>
      </c>
      <c r="H123" s="100" t="s">
        <v>95</v>
      </c>
      <c r="I123" s="100" t="s">
        <v>446</v>
      </c>
    </row>
    <row r="124" spans="1:9" ht="15.75" thickBot="1" x14ac:dyDescent="0.3">
      <c r="A124" s="31">
        <v>108</v>
      </c>
      <c r="B124" s="31" t="s">
        <v>65</v>
      </c>
      <c r="C124" s="79" t="s">
        <v>447</v>
      </c>
      <c r="D124" s="100" t="s">
        <v>448</v>
      </c>
      <c r="E124" s="442">
        <v>57.8</v>
      </c>
      <c r="F124" s="100">
        <v>8</v>
      </c>
      <c r="G124" s="100" t="s">
        <v>449</v>
      </c>
      <c r="H124" s="100" t="s">
        <v>450</v>
      </c>
      <c r="I124" s="100" t="s">
        <v>71</v>
      </c>
    </row>
    <row r="125" spans="1:9" ht="15.75" thickBot="1" x14ac:dyDescent="0.3">
      <c r="A125" s="31">
        <v>109</v>
      </c>
      <c r="B125" s="31">
        <v>51</v>
      </c>
      <c r="C125" s="79" t="s">
        <v>451</v>
      </c>
      <c r="D125" s="100" t="s">
        <v>452</v>
      </c>
      <c r="E125" s="442">
        <v>57.6</v>
      </c>
      <c r="F125" s="100" t="s">
        <v>378</v>
      </c>
      <c r="G125" s="100" t="s">
        <v>453</v>
      </c>
      <c r="H125" s="100" t="s">
        <v>454</v>
      </c>
      <c r="I125" s="100" t="s">
        <v>455</v>
      </c>
    </row>
    <row r="126" spans="1:9" ht="15.75" thickBot="1" x14ac:dyDescent="0.3">
      <c r="A126" s="31">
        <v>110</v>
      </c>
      <c r="B126" s="31" t="s">
        <v>126</v>
      </c>
      <c r="C126" s="79" t="s">
        <v>456</v>
      </c>
      <c r="D126" s="100" t="s">
        <v>259</v>
      </c>
      <c r="E126" s="442">
        <v>56.9</v>
      </c>
      <c r="F126" s="100" t="s">
        <v>457</v>
      </c>
      <c r="G126" s="100" t="s">
        <v>458</v>
      </c>
      <c r="H126" s="100" t="s">
        <v>459</v>
      </c>
      <c r="I126" s="100" t="s">
        <v>71</v>
      </c>
    </row>
    <row r="127" spans="1:9" ht="15.75" thickBot="1" x14ac:dyDescent="0.3">
      <c r="A127" s="31">
        <v>111</v>
      </c>
      <c r="B127" s="31">
        <v>77</v>
      </c>
      <c r="C127" s="79" t="s">
        <v>460</v>
      </c>
      <c r="D127" s="100" t="s">
        <v>461</v>
      </c>
      <c r="E127" s="442">
        <v>56.7</v>
      </c>
      <c r="F127" s="100" t="s">
        <v>434</v>
      </c>
      <c r="G127" s="100" t="s">
        <v>462</v>
      </c>
      <c r="H127" s="100">
        <v>42</v>
      </c>
      <c r="I127" s="100" t="s">
        <v>463</v>
      </c>
    </row>
    <row r="128" spans="1:9" ht="15.75" thickBot="1" x14ac:dyDescent="0.3">
      <c r="A128" s="31">
        <v>112</v>
      </c>
      <c r="B128" s="31" t="s">
        <v>122</v>
      </c>
      <c r="C128" s="79" t="s">
        <v>464</v>
      </c>
      <c r="D128" s="100">
        <v>73</v>
      </c>
      <c r="E128" s="442">
        <v>56.7</v>
      </c>
      <c r="F128" s="100">
        <v>22</v>
      </c>
      <c r="G128" s="100" t="s">
        <v>437</v>
      </c>
      <c r="H128" s="100">
        <v>35</v>
      </c>
      <c r="I128" s="100" t="s">
        <v>71</v>
      </c>
    </row>
    <row r="129" spans="1:9" ht="15.75" thickBot="1" x14ac:dyDescent="0.3">
      <c r="A129" s="31">
        <v>113</v>
      </c>
      <c r="B129" s="31" t="s">
        <v>65</v>
      </c>
      <c r="C129" s="79" t="s">
        <v>465</v>
      </c>
      <c r="D129" s="100">
        <v>75</v>
      </c>
      <c r="E129" s="442">
        <v>56.5</v>
      </c>
      <c r="F129" s="100">
        <v>10</v>
      </c>
      <c r="G129" s="100" t="s">
        <v>466</v>
      </c>
      <c r="H129" s="100" t="s">
        <v>467</v>
      </c>
      <c r="I129" s="100" t="s">
        <v>71</v>
      </c>
    </row>
    <row r="130" spans="1:9" ht="15.75" thickBot="1" x14ac:dyDescent="0.3">
      <c r="A130" s="31">
        <v>114</v>
      </c>
      <c r="B130" s="31">
        <v>43</v>
      </c>
      <c r="C130" s="79" t="s">
        <v>468</v>
      </c>
      <c r="D130" s="100" t="s">
        <v>21</v>
      </c>
      <c r="E130" s="442">
        <v>56</v>
      </c>
      <c r="F130" s="100" t="s">
        <v>469</v>
      </c>
      <c r="G130" s="100" t="s">
        <v>470</v>
      </c>
      <c r="H130" s="100" t="s">
        <v>471</v>
      </c>
      <c r="I130" s="100" t="s">
        <v>472</v>
      </c>
    </row>
    <row r="131" spans="1:9" ht="15.75" thickBot="1" x14ac:dyDescent="0.3">
      <c r="A131" s="31">
        <v>115</v>
      </c>
      <c r="B131" s="31">
        <v>17</v>
      </c>
      <c r="C131" s="79" t="s">
        <v>473</v>
      </c>
      <c r="D131" s="100" t="s">
        <v>474</v>
      </c>
      <c r="E131" s="442">
        <v>55.7</v>
      </c>
      <c r="F131" s="100" t="s">
        <v>475</v>
      </c>
      <c r="G131" s="100" t="s">
        <v>476</v>
      </c>
      <c r="H131" s="100">
        <v>77</v>
      </c>
      <c r="I131" s="100" t="s">
        <v>477</v>
      </c>
    </row>
    <row r="132" spans="1:9" ht="15.75" thickBot="1" x14ac:dyDescent="0.3">
      <c r="A132" s="31">
        <v>116</v>
      </c>
      <c r="B132" s="31">
        <v>55</v>
      </c>
      <c r="C132" s="79" t="s">
        <v>478</v>
      </c>
      <c r="D132" s="100" t="s">
        <v>373</v>
      </c>
      <c r="E132" s="442">
        <v>55.4</v>
      </c>
      <c r="F132" s="100" t="s">
        <v>10</v>
      </c>
      <c r="G132" s="100" t="s">
        <v>235</v>
      </c>
      <c r="H132" s="100" t="s">
        <v>305</v>
      </c>
      <c r="I132" s="100" t="s">
        <v>24</v>
      </c>
    </row>
    <row r="133" spans="1:9" ht="15.75" thickBot="1" x14ac:dyDescent="0.3">
      <c r="A133" s="31">
        <v>117</v>
      </c>
      <c r="B133" s="31">
        <v>85</v>
      </c>
      <c r="C133" s="79" t="s">
        <v>479</v>
      </c>
      <c r="D133" s="100">
        <v>92</v>
      </c>
      <c r="E133" s="442">
        <v>55.2</v>
      </c>
      <c r="F133" s="100" t="s">
        <v>180</v>
      </c>
      <c r="G133" s="100" t="s">
        <v>480</v>
      </c>
      <c r="H133" s="100" t="s">
        <v>481</v>
      </c>
      <c r="I133" s="100" t="s">
        <v>482</v>
      </c>
    </row>
    <row r="134" spans="1:9" ht="15.75" thickBot="1" x14ac:dyDescent="0.3">
      <c r="A134" s="31">
        <v>118</v>
      </c>
      <c r="B134" s="31" t="s">
        <v>126</v>
      </c>
      <c r="C134" s="79" t="s">
        <v>483</v>
      </c>
      <c r="D134" s="100" t="s">
        <v>31</v>
      </c>
      <c r="E134" s="442">
        <v>55.1</v>
      </c>
      <c r="F134" s="100" t="s">
        <v>484</v>
      </c>
      <c r="G134" s="100" t="s">
        <v>39</v>
      </c>
      <c r="H134" s="100">
        <v>33</v>
      </c>
      <c r="I134" s="100" t="s">
        <v>71</v>
      </c>
    </row>
    <row r="135" spans="1:9" ht="15.75" thickBot="1" x14ac:dyDescent="0.3">
      <c r="A135" s="31">
        <v>119</v>
      </c>
      <c r="B135" s="31">
        <v>113</v>
      </c>
      <c r="C135" s="79" t="s">
        <v>485</v>
      </c>
      <c r="D135" s="100">
        <v>74</v>
      </c>
      <c r="E135" s="442">
        <v>54.7</v>
      </c>
      <c r="F135" s="100" t="s">
        <v>100</v>
      </c>
      <c r="G135" s="100">
        <v>53</v>
      </c>
      <c r="H135" s="100" t="s">
        <v>486</v>
      </c>
      <c r="I135" s="100" t="s">
        <v>161</v>
      </c>
    </row>
    <row r="136" spans="1:9" ht="15.75" thickBot="1" x14ac:dyDescent="0.3">
      <c r="A136" s="31">
        <v>120</v>
      </c>
      <c r="B136" s="31" t="s">
        <v>65</v>
      </c>
      <c r="C136" s="79" t="s">
        <v>487</v>
      </c>
      <c r="D136" s="100" t="s">
        <v>488</v>
      </c>
      <c r="E136" s="442">
        <v>54.5</v>
      </c>
      <c r="F136" s="100" t="s">
        <v>445</v>
      </c>
      <c r="G136" s="100">
        <v>36</v>
      </c>
      <c r="H136" s="100" t="s">
        <v>360</v>
      </c>
      <c r="I136" s="100" t="s">
        <v>71</v>
      </c>
    </row>
    <row r="137" spans="1:9" ht="15.75" thickBot="1" x14ac:dyDescent="0.3">
      <c r="A137" s="31">
        <v>121</v>
      </c>
      <c r="B137" s="31">
        <v>72</v>
      </c>
      <c r="C137" s="79" t="s">
        <v>489</v>
      </c>
      <c r="D137" s="100" t="s">
        <v>490</v>
      </c>
      <c r="E137" s="442">
        <v>54.4</v>
      </c>
      <c r="F137" s="100" t="s">
        <v>26</v>
      </c>
      <c r="G137" s="100" t="s">
        <v>491</v>
      </c>
      <c r="H137" s="100" t="s">
        <v>101</v>
      </c>
      <c r="I137" s="100" t="s">
        <v>299</v>
      </c>
    </row>
    <row r="138" spans="1:9" ht="15.75" thickBot="1" x14ac:dyDescent="0.3">
      <c r="A138" s="31">
        <v>122</v>
      </c>
      <c r="B138" s="31">
        <v>193</v>
      </c>
      <c r="C138" s="79" t="s">
        <v>492</v>
      </c>
      <c r="D138" s="100">
        <v>72</v>
      </c>
      <c r="E138" s="442">
        <v>54.4</v>
      </c>
      <c r="F138" s="100" t="s">
        <v>252</v>
      </c>
      <c r="G138" s="100" t="s">
        <v>106</v>
      </c>
      <c r="H138" s="100" t="s">
        <v>493</v>
      </c>
      <c r="I138" s="100" t="s">
        <v>164</v>
      </c>
    </row>
    <row r="139" spans="1:9" ht="15.75" thickBot="1" x14ac:dyDescent="0.3">
      <c r="A139" s="31">
        <v>123</v>
      </c>
      <c r="B139" s="31">
        <v>41</v>
      </c>
      <c r="C139" s="79" t="s">
        <v>494</v>
      </c>
      <c r="D139" s="100" t="s">
        <v>495</v>
      </c>
      <c r="E139" s="442">
        <v>54.2</v>
      </c>
      <c r="F139" s="100" t="s">
        <v>496</v>
      </c>
      <c r="G139" s="100">
        <v>37</v>
      </c>
      <c r="H139" s="100">
        <v>52</v>
      </c>
      <c r="I139" s="100" t="s">
        <v>497</v>
      </c>
    </row>
    <row r="140" spans="1:9" ht="15.75" thickBot="1" x14ac:dyDescent="0.3">
      <c r="A140" s="31">
        <v>124</v>
      </c>
      <c r="B140" s="31">
        <v>200</v>
      </c>
      <c r="C140" s="79" t="s">
        <v>498</v>
      </c>
      <c r="D140" s="100" t="s">
        <v>202</v>
      </c>
      <c r="E140" s="442">
        <v>53.7</v>
      </c>
      <c r="F140" s="100" t="s">
        <v>499</v>
      </c>
      <c r="G140" s="100">
        <v>63</v>
      </c>
      <c r="H140" s="100" t="s">
        <v>500</v>
      </c>
      <c r="I140" s="100" t="s">
        <v>153</v>
      </c>
    </row>
    <row r="141" spans="1:9" ht="15.75" thickBot="1" x14ac:dyDescent="0.3">
      <c r="A141" s="31">
        <v>125</v>
      </c>
      <c r="B141" s="31">
        <v>25</v>
      </c>
      <c r="C141" s="79" t="s">
        <v>501</v>
      </c>
      <c r="D141" s="100">
        <v>66</v>
      </c>
      <c r="E141" s="442">
        <v>53.4</v>
      </c>
      <c r="F141" s="100" t="s">
        <v>502</v>
      </c>
      <c r="G141" s="100" t="s">
        <v>503</v>
      </c>
      <c r="H141" s="100">
        <v>72</v>
      </c>
      <c r="I141" s="100" t="s">
        <v>504</v>
      </c>
    </row>
    <row r="142" spans="1:9" ht="15.75" thickBot="1" x14ac:dyDescent="0.3">
      <c r="A142" s="31">
        <v>126</v>
      </c>
      <c r="B142" s="31">
        <v>29</v>
      </c>
      <c r="C142" s="79" t="s">
        <v>505</v>
      </c>
      <c r="D142" s="100" t="s">
        <v>430</v>
      </c>
      <c r="E142" s="442">
        <v>53.3</v>
      </c>
      <c r="F142" s="100" t="s">
        <v>506</v>
      </c>
      <c r="G142" s="100" t="s">
        <v>62</v>
      </c>
      <c r="H142" s="100" t="s">
        <v>61</v>
      </c>
      <c r="I142" s="100" t="s">
        <v>22</v>
      </c>
    </row>
    <row r="143" spans="1:9" ht="15.75" thickBot="1" x14ac:dyDescent="0.3">
      <c r="A143" s="31">
        <v>127</v>
      </c>
      <c r="B143" s="31">
        <v>24</v>
      </c>
      <c r="C143" s="79" t="s">
        <v>507</v>
      </c>
      <c r="D143" s="100">
        <v>92</v>
      </c>
      <c r="E143" s="442">
        <v>53</v>
      </c>
      <c r="F143" s="100" t="s">
        <v>423</v>
      </c>
      <c r="G143" s="100" t="s">
        <v>508</v>
      </c>
      <c r="H143" s="100" t="s">
        <v>509</v>
      </c>
      <c r="I143" s="100" t="s">
        <v>510</v>
      </c>
    </row>
    <row r="144" spans="1:9" ht="15.75" thickBot="1" x14ac:dyDescent="0.3">
      <c r="A144" s="31">
        <v>128</v>
      </c>
      <c r="B144" s="31">
        <v>91</v>
      </c>
      <c r="C144" s="79" t="s">
        <v>511</v>
      </c>
      <c r="D144" s="100" t="s">
        <v>53</v>
      </c>
      <c r="E144" s="442">
        <v>52.8</v>
      </c>
      <c r="F144" s="100" t="s">
        <v>224</v>
      </c>
      <c r="G144" s="100" t="s">
        <v>512</v>
      </c>
      <c r="H144" s="100" t="s">
        <v>57</v>
      </c>
      <c r="I144" s="100" t="s">
        <v>179</v>
      </c>
    </row>
    <row r="145" spans="1:9" ht="15.75" thickBot="1" x14ac:dyDescent="0.3">
      <c r="A145" s="31">
        <v>129</v>
      </c>
      <c r="B145" s="31" t="s">
        <v>107</v>
      </c>
      <c r="C145" s="79" t="s">
        <v>513</v>
      </c>
      <c r="D145" s="100" t="s">
        <v>389</v>
      </c>
      <c r="E145" s="442">
        <v>52.5</v>
      </c>
      <c r="F145" s="100" t="s">
        <v>293</v>
      </c>
      <c r="G145" s="100">
        <v>57</v>
      </c>
      <c r="H145" s="100" t="s">
        <v>514</v>
      </c>
      <c r="I145" s="100" t="s">
        <v>71</v>
      </c>
    </row>
    <row r="146" spans="1:9" ht="15.75" thickBot="1" x14ac:dyDescent="0.3">
      <c r="A146" s="31">
        <v>130</v>
      </c>
      <c r="B146" s="31">
        <v>124</v>
      </c>
      <c r="C146" s="79" t="s">
        <v>515</v>
      </c>
      <c r="D146" s="100" t="s">
        <v>516</v>
      </c>
      <c r="E146" s="442">
        <v>51.8</v>
      </c>
      <c r="F146" s="100" t="s">
        <v>78</v>
      </c>
      <c r="G146" s="100" t="s">
        <v>517</v>
      </c>
      <c r="H146" s="100" t="s">
        <v>160</v>
      </c>
      <c r="I146" s="100" t="s">
        <v>200</v>
      </c>
    </row>
    <row r="147" spans="1:9" ht="15.75" thickBot="1" x14ac:dyDescent="0.3">
      <c r="A147" s="31">
        <v>131</v>
      </c>
      <c r="B147" s="31">
        <v>29</v>
      </c>
      <c r="C147" s="79" t="s">
        <v>518</v>
      </c>
      <c r="D147" s="100" t="s">
        <v>453</v>
      </c>
      <c r="E147" s="442">
        <v>51.7</v>
      </c>
      <c r="F147" s="100">
        <v>79</v>
      </c>
      <c r="G147" s="100" t="s">
        <v>38</v>
      </c>
      <c r="H147" s="100" t="s">
        <v>61</v>
      </c>
      <c r="I147" s="100" t="s">
        <v>22</v>
      </c>
    </row>
    <row r="148" spans="1:9" ht="15.75" thickBot="1" x14ac:dyDescent="0.3">
      <c r="A148" s="31">
        <v>132</v>
      </c>
      <c r="B148" s="31" t="s">
        <v>80</v>
      </c>
      <c r="C148" s="79" t="s">
        <v>519</v>
      </c>
      <c r="D148" s="100" t="s">
        <v>184</v>
      </c>
      <c r="E148" s="442">
        <v>51.7</v>
      </c>
      <c r="F148" s="100" t="s">
        <v>520</v>
      </c>
      <c r="G148" s="100" t="s">
        <v>119</v>
      </c>
      <c r="H148" s="100" t="s">
        <v>63</v>
      </c>
      <c r="I148" s="100" t="s">
        <v>71</v>
      </c>
    </row>
    <row r="149" spans="1:9" ht="15.75" thickBot="1" x14ac:dyDescent="0.3">
      <c r="A149" s="31">
        <v>133</v>
      </c>
      <c r="B149" s="31">
        <v>23</v>
      </c>
      <c r="C149" s="79" t="s">
        <v>521</v>
      </c>
      <c r="D149" s="100" t="s">
        <v>522</v>
      </c>
      <c r="E149" s="442">
        <v>51.2</v>
      </c>
      <c r="F149" s="100" t="s">
        <v>523</v>
      </c>
      <c r="G149" s="100" t="s">
        <v>140</v>
      </c>
      <c r="H149" s="100" t="s">
        <v>132</v>
      </c>
      <c r="I149" s="100" t="s">
        <v>524</v>
      </c>
    </row>
    <row r="150" spans="1:9" ht="15.75" thickBot="1" x14ac:dyDescent="0.3">
      <c r="A150" s="31">
        <v>134</v>
      </c>
      <c r="B150" s="31">
        <v>5</v>
      </c>
      <c r="C150" s="79" t="s">
        <v>525</v>
      </c>
      <c r="D150" s="100" t="s">
        <v>526</v>
      </c>
      <c r="E150" s="442">
        <v>51.1</v>
      </c>
      <c r="F150" s="100" t="s">
        <v>527</v>
      </c>
      <c r="G150" s="100" t="s">
        <v>528</v>
      </c>
      <c r="H150" s="100" t="s">
        <v>139</v>
      </c>
      <c r="I150" s="100">
        <v>92</v>
      </c>
    </row>
    <row r="151" spans="1:9" ht="15.75" thickBot="1" x14ac:dyDescent="0.3">
      <c r="A151" s="31">
        <v>135</v>
      </c>
      <c r="B151" s="31">
        <v>165</v>
      </c>
      <c r="C151" s="79" t="s">
        <v>529</v>
      </c>
      <c r="D151" s="100" t="s">
        <v>115</v>
      </c>
      <c r="E151" s="442">
        <v>51.1</v>
      </c>
      <c r="F151" s="100" t="s">
        <v>180</v>
      </c>
      <c r="G151" s="100" t="s">
        <v>435</v>
      </c>
      <c r="H151" s="100" t="s">
        <v>530</v>
      </c>
      <c r="I151" s="100" t="s">
        <v>121</v>
      </c>
    </row>
    <row r="152" spans="1:9" ht="15.75" thickBot="1" x14ac:dyDescent="0.3">
      <c r="A152" s="31">
        <v>136</v>
      </c>
      <c r="B152" s="31">
        <v>136</v>
      </c>
      <c r="C152" s="79" t="s">
        <v>531</v>
      </c>
      <c r="D152" s="100" t="s">
        <v>532</v>
      </c>
      <c r="E152" s="442">
        <v>50.9</v>
      </c>
      <c r="F152" s="100" t="s">
        <v>116</v>
      </c>
      <c r="G152" s="100" t="s">
        <v>523</v>
      </c>
      <c r="H152" s="100" t="s">
        <v>533</v>
      </c>
      <c r="I152" s="100" t="s">
        <v>94</v>
      </c>
    </row>
    <row r="153" spans="1:9" ht="15.75" thickBot="1" x14ac:dyDescent="0.3">
      <c r="A153" s="31">
        <v>137</v>
      </c>
      <c r="B153" s="31" t="s">
        <v>122</v>
      </c>
      <c r="C153" s="79" t="s">
        <v>534</v>
      </c>
      <c r="D153" s="100" t="s">
        <v>535</v>
      </c>
      <c r="E153" s="442">
        <v>50.7</v>
      </c>
      <c r="F153" s="100" t="s">
        <v>536</v>
      </c>
      <c r="G153" s="100" t="s">
        <v>537</v>
      </c>
      <c r="H153" s="100" t="s">
        <v>69</v>
      </c>
      <c r="I153" s="100" t="s">
        <v>71</v>
      </c>
    </row>
    <row r="154" spans="1:9" ht="15.75" thickBot="1" x14ac:dyDescent="0.3">
      <c r="A154" s="31">
        <v>138</v>
      </c>
      <c r="B154" s="31" t="s">
        <v>107</v>
      </c>
      <c r="C154" s="79" t="s">
        <v>538</v>
      </c>
      <c r="D154" s="100">
        <v>47</v>
      </c>
      <c r="E154" s="442">
        <v>50.7</v>
      </c>
      <c r="F154" s="100" t="s">
        <v>285</v>
      </c>
      <c r="G154" s="100" t="s">
        <v>24</v>
      </c>
      <c r="H154" s="100" t="s">
        <v>79</v>
      </c>
      <c r="I154" s="100" t="s">
        <v>71</v>
      </c>
    </row>
    <row r="155" spans="1:9" ht="15.75" thickBot="1" x14ac:dyDescent="0.3">
      <c r="A155" s="31">
        <v>139</v>
      </c>
      <c r="B155" s="31" t="s">
        <v>188</v>
      </c>
      <c r="C155" s="79" t="s">
        <v>539</v>
      </c>
      <c r="D155" s="100" t="s">
        <v>540</v>
      </c>
      <c r="E155" s="442">
        <v>50.6</v>
      </c>
      <c r="F155" s="100" t="s">
        <v>541</v>
      </c>
      <c r="G155" s="100" t="s">
        <v>476</v>
      </c>
      <c r="H155" s="100" t="s">
        <v>542</v>
      </c>
      <c r="I155" s="100" t="s">
        <v>71</v>
      </c>
    </row>
    <row r="156" spans="1:9" ht="15.75" thickBot="1" x14ac:dyDescent="0.3">
      <c r="A156" s="31">
        <v>140</v>
      </c>
      <c r="B156" s="31" t="s">
        <v>65</v>
      </c>
      <c r="C156" s="79" t="s">
        <v>543</v>
      </c>
      <c r="D156" s="100">
        <v>50</v>
      </c>
      <c r="E156" s="442">
        <v>50</v>
      </c>
      <c r="F156" s="100">
        <v>17</v>
      </c>
      <c r="G156" s="100" t="s">
        <v>544</v>
      </c>
      <c r="H156" s="100" t="s">
        <v>545</v>
      </c>
      <c r="I156" s="100" t="s">
        <v>71</v>
      </c>
    </row>
    <row r="157" spans="1:9" ht="15.75" thickBot="1" x14ac:dyDescent="0.3">
      <c r="A157" s="31">
        <v>141</v>
      </c>
      <c r="B157" s="31" t="s">
        <v>107</v>
      </c>
      <c r="C157" s="79" t="s">
        <v>546</v>
      </c>
      <c r="D157" s="100" t="s">
        <v>547</v>
      </c>
      <c r="E157" s="442">
        <v>49.9</v>
      </c>
      <c r="F157" s="100" t="s">
        <v>548</v>
      </c>
      <c r="G157" s="100" t="s">
        <v>549</v>
      </c>
      <c r="H157" s="100" t="s">
        <v>252</v>
      </c>
      <c r="I157" s="100" t="s">
        <v>71</v>
      </c>
    </row>
    <row r="158" spans="1:9" ht="15.75" thickBot="1" x14ac:dyDescent="0.3">
      <c r="A158" s="31">
        <v>142</v>
      </c>
      <c r="B158" s="31">
        <v>130</v>
      </c>
      <c r="C158" s="79" t="s">
        <v>550</v>
      </c>
      <c r="D158" s="100" t="s">
        <v>551</v>
      </c>
      <c r="E158" s="442">
        <v>49.8</v>
      </c>
      <c r="F158" s="100" t="s">
        <v>124</v>
      </c>
      <c r="G158" s="100" t="s">
        <v>70</v>
      </c>
      <c r="H158" s="100" t="s">
        <v>206</v>
      </c>
      <c r="I158" s="100" t="s">
        <v>552</v>
      </c>
    </row>
    <row r="159" spans="1:9" ht="15.75" thickBot="1" x14ac:dyDescent="0.3">
      <c r="A159" s="31">
        <v>143</v>
      </c>
      <c r="B159" s="31">
        <v>192</v>
      </c>
      <c r="C159" s="79" t="s">
        <v>553</v>
      </c>
      <c r="D159" s="100" t="s">
        <v>497</v>
      </c>
      <c r="E159" s="442">
        <v>49.8</v>
      </c>
      <c r="F159" s="100" t="s">
        <v>554</v>
      </c>
      <c r="G159" s="100" t="s">
        <v>506</v>
      </c>
      <c r="H159" s="100">
        <v>31</v>
      </c>
      <c r="I159" s="100" t="s">
        <v>555</v>
      </c>
    </row>
    <row r="160" spans="1:9" ht="15.75" thickBot="1" x14ac:dyDescent="0.3">
      <c r="A160" s="31">
        <v>144</v>
      </c>
      <c r="B160" s="31" t="s">
        <v>126</v>
      </c>
      <c r="C160" s="79" t="s">
        <v>556</v>
      </c>
      <c r="D160" s="100" t="s">
        <v>386</v>
      </c>
      <c r="E160" s="442">
        <v>49.7</v>
      </c>
      <c r="F160" s="100" t="s">
        <v>360</v>
      </c>
      <c r="G160" s="100" t="s">
        <v>9</v>
      </c>
      <c r="H160" s="100" t="s">
        <v>542</v>
      </c>
      <c r="I160" s="100" t="s">
        <v>71</v>
      </c>
    </row>
    <row r="161" spans="1:9" ht="15.75" thickBot="1" x14ac:dyDescent="0.3">
      <c r="A161" s="31">
        <v>145</v>
      </c>
      <c r="B161" s="31" t="s">
        <v>65</v>
      </c>
      <c r="C161" s="79" t="s">
        <v>557</v>
      </c>
      <c r="D161" s="100" t="s">
        <v>392</v>
      </c>
      <c r="E161" s="442">
        <v>49.7</v>
      </c>
      <c r="F161" s="100" t="s">
        <v>558</v>
      </c>
      <c r="G161" s="100" t="s">
        <v>330</v>
      </c>
      <c r="H161" s="100" t="s">
        <v>559</v>
      </c>
      <c r="I161" s="100" t="s">
        <v>71</v>
      </c>
    </row>
    <row r="162" spans="1:9" ht="15.75" thickBot="1" x14ac:dyDescent="0.3">
      <c r="A162" s="31">
        <v>146</v>
      </c>
      <c r="B162" s="31">
        <v>141</v>
      </c>
      <c r="C162" s="79" t="s">
        <v>560</v>
      </c>
      <c r="D162" s="100" t="s">
        <v>56</v>
      </c>
      <c r="E162" s="442">
        <v>49.6</v>
      </c>
      <c r="F162" s="100" t="s">
        <v>561</v>
      </c>
      <c r="G162" s="100" t="s">
        <v>224</v>
      </c>
      <c r="H162" s="100" t="s">
        <v>164</v>
      </c>
      <c r="I162" s="100" t="s">
        <v>264</v>
      </c>
    </row>
    <row r="163" spans="1:9" ht="15.75" thickBot="1" x14ac:dyDescent="0.3">
      <c r="A163" s="31">
        <v>147</v>
      </c>
      <c r="B163" s="31" t="s">
        <v>188</v>
      </c>
      <c r="C163" s="79" t="s">
        <v>562</v>
      </c>
      <c r="D163" s="100" t="s">
        <v>386</v>
      </c>
      <c r="E163" s="442">
        <v>49.5</v>
      </c>
      <c r="F163" s="100" t="s">
        <v>563</v>
      </c>
      <c r="G163" s="100" t="s">
        <v>143</v>
      </c>
      <c r="H163" s="100" t="s">
        <v>564</v>
      </c>
      <c r="I163" s="100" t="s">
        <v>71</v>
      </c>
    </row>
    <row r="164" spans="1:9" ht="15.75" thickBot="1" x14ac:dyDescent="0.3">
      <c r="A164" s="31">
        <v>148</v>
      </c>
      <c r="B164" s="31">
        <v>193</v>
      </c>
      <c r="C164" s="79" t="s">
        <v>565</v>
      </c>
      <c r="D164" s="100">
        <v>61</v>
      </c>
      <c r="E164" s="442">
        <v>49.4</v>
      </c>
      <c r="F164" s="100">
        <v>34</v>
      </c>
      <c r="G164" s="100" t="s">
        <v>420</v>
      </c>
      <c r="H164" s="100" t="s">
        <v>153</v>
      </c>
      <c r="I164" s="100" t="s">
        <v>164</v>
      </c>
    </row>
    <row r="165" spans="1:9" ht="15.75" thickBot="1" x14ac:dyDescent="0.3">
      <c r="A165" s="31">
        <v>149</v>
      </c>
      <c r="B165" s="31" t="s">
        <v>80</v>
      </c>
      <c r="C165" s="79" t="s">
        <v>566</v>
      </c>
      <c r="D165" s="100" t="s">
        <v>224</v>
      </c>
      <c r="E165" s="442">
        <v>49.4</v>
      </c>
      <c r="F165" s="100" t="s">
        <v>512</v>
      </c>
      <c r="G165" s="100" t="s">
        <v>567</v>
      </c>
      <c r="H165" s="100" t="s">
        <v>568</v>
      </c>
      <c r="I165" s="100" t="s">
        <v>71</v>
      </c>
    </row>
    <row r="166" spans="1:9" ht="15.75" thickBot="1" x14ac:dyDescent="0.3">
      <c r="A166" s="31">
        <v>150</v>
      </c>
      <c r="B166" s="31">
        <v>175</v>
      </c>
      <c r="C166" s="79" t="s">
        <v>569</v>
      </c>
      <c r="D166" s="100">
        <v>71</v>
      </c>
      <c r="E166" s="442">
        <v>49.3</v>
      </c>
      <c r="F166" s="100" t="s">
        <v>570</v>
      </c>
      <c r="G166" s="100" t="s">
        <v>571</v>
      </c>
      <c r="H166" s="100" t="s">
        <v>572</v>
      </c>
      <c r="I166" s="100" t="s">
        <v>296</v>
      </c>
    </row>
    <row r="167" spans="1:9" ht="15.75" thickBot="1" x14ac:dyDescent="0.3">
      <c r="A167" s="31">
        <v>151</v>
      </c>
      <c r="B167" s="31">
        <v>152</v>
      </c>
      <c r="C167" s="79" t="s">
        <v>573</v>
      </c>
      <c r="D167" s="100" t="s">
        <v>373</v>
      </c>
      <c r="E167" s="442">
        <v>49.1</v>
      </c>
      <c r="F167" s="100" t="s">
        <v>574</v>
      </c>
      <c r="G167" s="100" t="s">
        <v>191</v>
      </c>
      <c r="H167" s="100" t="s">
        <v>79</v>
      </c>
      <c r="I167" s="100">
        <v>50</v>
      </c>
    </row>
    <row r="168" spans="1:9" ht="15.75" thickBot="1" x14ac:dyDescent="0.3">
      <c r="A168" s="31">
        <v>152</v>
      </c>
      <c r="B168" s="31">
        <v>98</v>
      </c>
      <c r="C168" s="79" t="s">
        <v>575</v>
      </c>
      <c r="D168" s="100" t="s">
        <v>228</v>
      </c>
      <c r="E168" s="442">
        <v>49</v>
      </c>
      <c r="F168" s="100" t="s">
        <v>420</v>
      </c>
      <c r="G168" s="100">
        <v>64</v>
      </c>
      <c r="H168" s="100" t="s">
        <v>153</v>
      </c>
      <c r="I168" s="100" t="s">
        <v>421</v>
      </c>
    </row>
    <row r="169" spans="1:9" ht="15.75" thickBot="1" x14ac:dyDescent="0.3">
      <c r="A169" s="31">
        <v>153</v>
      </c>
      <c r="B169" s="31" t="s">
        <v>126</v>
      </c>
      <c r="C169" s="79" t="s">
        <v>576</v>
      </c>
      <c r="D169" s="100" t="s">
        <v>577</v>
      </c>
      <c r="E169" s="442">
        <v>48.2</v>
      </c>
      <c r="F169" s="100" t="s">
        <v>500</v>
      </c>
      <c r="G169" s="100" t="s">
        <v>41</v>
      </c>
      <c r="H169" s="100" t="s">
        <v>578</v>
      </c>
      <c r="I169" s="100" t="s">
        <v>71</v>
      </c>
    </row>
    <row r="170" spans="1:9" ht="15.75" thickBot="1" x14ac:dyDescent="0.3">
      <c r="A170" s="31">
        <v>154</v>
      </c>
      <c r="B170" s="31" t="s">
        <v>188</v>
      </c>
      <c r="C170" s="79" t="s">
        <v>579</v>
      </c>
      <c r="D170" s="100" t="s">
        <v>307</v>
      </c>
      <c r="E170" s="442">
        <v>48.2</v>
      </c>
      <c r="F170" s="100" t="s">
        <v>580</v>
      </c>
      <c r="G170" s="100" t="s">
        <v>508</v>
      </c>
      <c r="H170" s="100" t="s">
        <v>581</v>
      </c>
      <c r="I170" s="100" t="s">
        <v>71</v>
      </c>
    </row>
    <row r="171" spans="1:9" ht="15.75" thickBot="1" x14ac:dyDescent="0.3">
      <c r="A171" s="31">
        <v>155</v>
      </c>
      <c r="B171" s="31">
        <v>109</v>
      </c>
      <c r="C171" s="79" t="s">
        <v>582</v>
      </c>
      <c r="D171" s="100" t="s">
        <v>44</v>
      </c>
      <c r="E171" s="442">
        <v>47.8</v>
      </c>
      <c r="F171" s="100" t="s">
        <v>561</v>
      </c>
      <c r="G171" s="100" t="s">
        <v>312</v>
      </c>
      <c r="H171" s="100" t="s">
        <v>133</v>
      </c>
      <c r="I171" s="100" t="s">
        <v>26</v>
      </c>
    </row>
    <row r="172" spans="1:9" ht="15.75" thickBot="1" x14ac:dyDescent="0.3">
      <c r="A172" s="31">
        <v>156</v>
      </c>
      <c r="B172" s="31">
        <v>139</v>
      </c>
      <c r="C172" s="79" t="s">
        <v>583</v>
      </c>
      <c r="D172" s="100" t="s">
        <v>384</v>
      </c>
      <c r="E172" s="442">
        <v>47.7</v>
      </c>
      <c r="F172" s="100" t="s">
        <v>365</v>
      </c>
      <c r="G172" s="100" t="s">
        <v>437</v>
      </c>
      <c r="H172" s="100" t="s">
        <v>360</v>
      </c>
      <c r="I172" s="100" t="s">
        <v>259</v>
      </c>
    </row>
    <row r="173" spans="1:9" ht="15.75" thickBot="1" x14ac:dyDescent="0.3">
      <c r="A173" s="31">
        <v>157</v>
      </c>
      <c r="B173" s="31" t="s">
        <v>122</v>
      </c>
      <c r="C173" s="79" t="s">
        <v>584</v>
      </c>
      <c r="D173" s="100" t="s">
        <v>41</v>
      </c>
      <c r="E173" s="442">
        <v>47.7</v>
      </c>
      <c r="F173" s="100" t="s">
        <v>466</v>
      </c>
      <c r="G173" s="100" t="s">
        <v>33</v>
      </c>
      <c r="H173" s="100" t="s">
        <v>541</v>
      </c>
      <c r="I173" s="100" t="s">
        <v>71</v>
      </c>
    </row>
    <row r="174" spans="1:9" ht="15.75" thickBot="1" x14ac:dyDescent="0.3">
      <c r="A174" s="31">
        <v>158</v>
      </c>
      <c r="B174" s="31">
        <v>132</v>
      </c>
      <c r="C174" s="79" t="s">
        <v>585</v>
      </c>
      <c r="D174" s="100" t="s">
        <v>138</v>
      </c>
      <c r="E174" s="442">
        <v>47.4</v>
      </c>
      <c r="F174" s="100" t="s">
        <v>180</v>
      </c>
      <c r="G174" s="100" t="s">
        <v>586</v>
      </c>
      <c r="H174" s="100">
        <v>42</v>
      </c>
      <c r="I174" s="100" t="s">
        <v>561</v>
      </c>
    </row>
    <row r="175" spans="1:9" ht="15.75" thickBot="1" x14ac:dyDescent="0.3">
      <c r="A175" s="31">
        <v>159</v>
      </c>
      <c r="B175" s="31" t="s">
        <v>65</v>
      </c>
      <c r="C175" s="79" t="s">
        <v>587</v>
      </c>
      <c r="D175" s="100">
        <v>42</v>
      </c>
      <c r="E175" s="442">
        <v>47.4</v>
      </c>
      <c r="F175" s="100" t="s">
        <v>466</v>
      </c>
      <c r="G175" s="100" t="s">
        <v>588</v>
      </c>
      <c r="H175" s="100" t="s">
        <v>187</v>
      </c>
      <c r="I175" s="100" t="s">
        <v>71</v>
      </c>
    </row>
    <row r="176" spans="1:9" ht="15.75" thickBot="1" x14ac:dyDescent="0.3">
      <c r="A176" s="31">
        <v>160</v>
      </c>
      <c r="B176" s="31">
        <v>64</v>
      </c>
      <c r="C176" s="79" t="s">
        <v>589</v>
      </c>
      <c r="D176" s="100" t="s">
        <v>490</v>
      </c>
      <c r="E176" s="442">
        <v>47.3</v>
      </c>
      <c r="F176" s="100" t="s">
        <v>463</v>
      </c>
      <c r="G176" s="100" t="s">
        <v>590</v>
      </c>
      <c r="H176" s="100">
        <v>45</v>
      </c>
      <c r="I176" s="100" t="s">
        <v>591</v>
      </c>
    </row>
    <row r="177" spans="1:9" ht="15.75" thickBot="1" x14ac:dyDescent="0.3">
      <c r="A177" s="31">
        <v>161</v>
      </c>
      <c r="B177" s="31" t="s">
        <v>65</v>
      </c>
      <c r="C177" s="79" t="s">
        <v>592</v>
      </c>
      <c r="D177" s="100">
        <v>39</v>
      </c>
      <c r="E177" s="442">
        <v>47</v>
      </c>
      <c r="F177" s="100" t="s">
        <v>554</v>
      </c>
      <c r="G177" s="100" t="s">
        <v>593</v>
      </c>
      <c r="H177" s="100" t="s">
        <v>594</v>
      </c>
      <c r="I177" s="100" t="s">
        <v>71</v>
      </c>
    </row>
    <row r="178" spans="1:9" ht="15.75" thickBot="1" x14ac:dyDescent="0.3">
      <c r="A178" s="31">
        <v>162</v>
      </c>
      <c r="B178" s="31">
        <v>68</v>
      </c>
      <c r="C178" s="79" t="s">
        <v>595</v>
      </c>
      <c r="D178" s="100" t="s">
        <v>373</v>
      </c>
      <c r="E178" s="442">
        <v>46.8</v>
      </c>
      <c r="F178" s="100" t="s">
        <v>259</v>
      </c>
      <c r="G178" s="100" t="s">
        <v>596</v>
      </c>
      <c r="H178" s="100">
        <v>54</v>
      </c>
      <c r="I178" s="100" t="s">
        <v>597</v>
      </c>
    </row>
    <row r="179" spans="1:9" ht="15.75" thickBot="1" x14ac:dyDescent="0.3">
      <c r="A179" s="31">
        <v>163</v>
      </c>
      <c r="B179" s="31" t="s">
        <v>126</v>
      </c>
      <c r="C179" s="79" t="s">
        <v>598</v>
      </c>
      <c r="D179" s="100" t="s">
        <v>599</v>
      </c>
      <c r="E179" s="442">
        <v>46.8</v>
      </c>
      <c r="F179" s="100" t="s">
        <v>600</v>
      </c>
      <c r="G179" s="100">
        <v>49</v>
      </c>
      <c r="H179" s="100" t="s">
        <v>67</v>
      </c>
      <c r="I179" s="100" t="s">
        <v>71</v>
      </c>
    </row>
    <row r="180" spans="1:9" ht="15.75" thickBot="1" x14ac:dyDescent="0.3">
      <c r="A180" s="31">
        <v>164</v>
      </c>
      <c r="B180" s="31">
        <v>126</v>
      </c>
      <c r="C180" s="79" t="s">
        <v>601</v>
      </c>
      <c r="D180" s="100" t="s">
        <v>602</v>
      </c>
      <c r="E180" s="442">
        <v>46.5</v>
      </c>
      <c r="F180" s="100" t="s">
        <v>301</v>
      </c>
      <c r="G180" s="100" t="s">
        <v>421</v>
      </c>
      <c r="H180" s="100" t="s">
        <v>140</v>
      </c>
      <c r="I180" s="100" t="s">
        <v>59</v>
      </c>
    </row>
    <row r="181" spans="1:9" ht="15.75" thickBot="1" x14ac:dyDescent="0.3">
      <c r="A181" s="31">
        <v>165</v>
      </c>
      <c r="B181" s="31" t="s">
        <v>122</v>
      </c>
      <c r="C181" s="79" t="s">
        <v>603</v>
      </c>
      <c r="D181" s="100">
        <v>76</v>
      </c>
      <c r="E181" s="442">
        <v>46.4</v>
      </c>
      <c r="F181" s="100" t="s">
        <v>83</v>
      </c>
      <c r="G181" s="100" t="s">
        <v>91</v>
      </c>
      <c r="H181" s="100">
        <v>28</v>
      </c>
      <c r="I181" s="100" t="s">
        <v>71</v>
      </c>
    </row>
    <row r="182" spans="1:9" ht="15.75" thickBot="1" x14ac:dyDescent="0.3">
      <c r="A182" s="31">
        <v>166</v>
      </c>
      <c r="B182" s="31" t="s">
        <v>80</v>
      </c>
      <c r="C182" s="79" t="s">
        <v>604</v>
      </c>
      <c r="D182" s="100" t="s">
        <v>408</v>
      </c>
      <c r="E182" s="442">
        <v>46.3</v>
      </c>
      <c r="F182" s="100" t="s">
        <v>365</v>
      </c>
      <c r="G182" s="100">
        <v>53</v>
      </c>
      <c r="H182" s="100" t="s">
        <v>440</v>
      </c>
      <c r="I182" s="100" t="s">
        <v>71</v>
      </c>
    </row>
    <row r="183" spans="1:9" ht="15.75" thickBot="1" x14ac:dyDescent="0.3">
      <c r="A183" s="31">
        <v>167</v>
      </c>
      <c r="B183" s="31">
        <v>22</v>
      </c>
      <c r="C183" s="79" t="s">
        <v>605</v>
      </c>
      <c r="D183" s="100" t="s">
        <v>523</v>
      </c>
      <c r="E183" s="442">
        <v>46.2</v>
      </c>
      <c r="F183" s="100" t="s">
        <v>373</v>
      </c>
      <c r="G183" s="100" t="s">
        <v>606</v>
      </c>
      <c r="H183" s="100" t="s">
        <v>309</v>
      </c>
      <c r="I183" s="100" t="s">
        <v>53</v>
      </c>
    </row>
    <row r="184" spans="1:9" ht="15.75" thickBot="1" x14ac:dyDescent="0.3">
      <c r="A184" s="31">
        <v>168</v>
      </c>
      <c r="B184" s="31">
        <v>20</v>
      </c>
      <c r="C184" s="79" t="s">
        <v>607</v>
      </c>
      <c r="D184" s="100">
        <v>83</v>
      </c>
      <c r="E184" s="442">
        <v>46.1</v>
      </c>
      <c r="F184" s="100" t="s">
        <v>523</v>
      </c>
      <c r="G184" s="100" t="s">
        <v>333</v>
      </c>
      <c r="H184" s="100" t="s">
        <v>608</v>
      </c>
      <c r="I184" s="100" t="s">
        <v>380</v>
      </c>
    </row>
    <row r="185" spans="1:9" ht="15.75" thickBot="1" x14ac:dyDescent="0.3">
      <c r="A185" s="31">
        <v>169</v>
      </c>
      <c r="B185" s="31">
        <v>171</v>
      </c>
      <c r="C185" s="79" t="s">
        <v>609</v>
      </c>
      <c r="D185" s="100" t="s">
        <v>61</v>
      </c>
      <c r="E185" s="442">
        <v>46.1</v>
      </c>
      <c r="F185" s="100" t="s">
        <v>31</v>
      </c>
      <c r="G185" s="100" t="s">
        <v>10</v>
      </c>
      <c r="H185" s="100" t="s">
        <v>82</v>
      </c>
      <c r="I185" s="100" t="s">
        <v>155</v>
      </c>
    </row>
    <row r="186" spans="1:9" ht="15.75" thickBot="1" x14ac:dyDescent="0.3">
      <c r="A186" s="31">
        <v>170</v>
      </c>
      <c r="B186" s="31" t="s">
        <v>80</v>
      </c>
      <c r="C186" s="79" t="s">
        <v>610</v>
      </c>
      <c r="D186" s="100" t="s">
        <v>611</v>
      </c>
      <c r="E186" s="442">
        <v>46</v>
      </c>
      <c r="F186" s="100" t="s">
        <v>612</v>
      </c>
      <c r="G186" s="100" t="s">
        <v>77</v>
      </c>
      <c r="H186" s="100" t="s">
        <v>199</v>
      </c>
      <c r="I186" s="100" t="s">
        <v>71</v>
      </c>
    </row>
    <row r="187" spans="1:9" ht="15.75" thickBot="1" x14ac:dyDescent="0.3">
      <c r="A187" s="31">
        <v>171</v>
      </c>
      <c r="B187" s="31">
        <v>188</v>
      </c>
      <c r="C187" s="79" t="s">
        <v>613</v>
      </c>
      <c r="D187" s="100" t="s">
        <v>157</v>
      </c>
      <c r="E187" s="442">
        <v>45.9</v>
      </c>
      <c r="F187" s="100" t="s">
        <v>215</v>
      </c>
      <c r="G187" s="100" t="s">
        <v>30</v>
      </c>
      <c r="H187" s="100" t="s">
        <v>82</v>
      </c>
      <c r="I187" s="100" t="s">
        <v>614</v>
      </c>
    </row>
    <row r="188" spans="1:9" ht="15.75" thickBot="1" x14ac:dyDescent="0.3">
      <c r="A188" s="31">
        <v>172</v>
      </c>
      <c r="B188" s="31" t="s">
        <v>126</v>
      </c>
      <c r="C188" s="79" t="s">
        <v>615</v>
      </c>
      <c r="D188" s="100" t="s">
        <v>307</v>
      </c>
      <c r="E188" s="442">
        <v>45.9</v>
      </c>
      <c r="F188" s="100" t="s">
        <v>616</v>
      </c>
      <c r="G188" s="100" t="s">
        <v>99</v>
      </c>
      <c r="H188" s="100" t="s">
        <v>69</v>
      </c>
      <c r="I188" s="100" t="s">
        <v>71</v>
      </c>
    </row>
    <row r="189" spans="1:9" ht="15.75" thickBot="1" x14ac:dyDescent="0.3">
      <c r="A189" s="31">
        <v>173</v>
      </c>
      <c r="B189" s="31" t="s">
        <v>107</v>
      </c>
      <c r="C189" s="79" t="s">
        <v>617</v>
      </c>
      <c r="D189" s="100" t="s">
        <v>461</v>
      </c>
      <c r="E189" s="442">
        <v>45</v>
      </c>
      <c r="F189" s="100">
        <v>23</v>
      </c>
      <c r="G189" s="100" t="s">
        <v>106</v>
      </c>
      <c r="H189" s="100" t="s">
        <v>618</v>
      </c>
      <c r="I189" s="100" t="s">
        <v>71</v>
      </c>
    </row>
    <row r="190" spans="1:9" ht="15.75" thickBot="1" x14ac:dyDescent="0.3">
      <c r="A190" s="576">
        <v>174</v>
      </c>
      <c r="B190" s="576" t="s">
        <v>126</v>
      </c>
      <c r="C190" s="592" t="s">
        <v>619</v>
      </c>
      <c r="D190" s="594" t="s">
        <v>87</v>
      </c>
      <c r="E190" s="761">
        <v>45</v>
      </c>
      <c r="F190" s="594" t="s">
        <v>620</v>
      </c>
      <c r="G190" s="594" t="s">
        <v>411</v>
      </c>
      <c r="H190" s="594" t="s">
        <v>570</v>
      </c>
      <c r="I190" s="594" t="s">
        <v>71</v>
      </c>
    </row>
    <row r="191" spans="1:9" ht="15.75" thickBot="1" x14ac:dyDescent="0.3">
      <c r="A191" s="31">
        <v>175</v>
      </c>
      <c r="B191" s="31">
        <v>8</v>
      </c>
      <c r="C191" s="79" t="s">
        <v>621</v>
      </c>
      <c r="D191" s="100" t="s">
        <v>402</v>
      </c>
      <c r="E191" s="442">
        <v>44.8</v>
      </c>
      <c r="F191" s="100" t="s">
        <v>403</v>
      </c>
      <c r="G191" s="100" t="s">
        <v>540</v>
      </c>
      <c r="H191" s="100" t="s">
        <v>9</v>
      </c>
      <c r="I191" s="100" t="s">
        <v>622</v>
      </c>
    </row>
    <row r="192" spans="1:9" ht="15.75" thickBot="1" x14ac:dyDescent="0.3">
      <c r="A192" s="31">
        <v>176</v>
      </c>
      <c r="B192" s="31" t="s">
        <v>65</v>
      </c>
      <c r="C192" s="79" t="s">
        <v>623</v>
      </c>
      <c r="D192" s="100" t="s">
        <v>121</v>
      </c>
      <c r="E192" s="442">
        <v>44.8</v>
      </c>
      <c r="F192" s="100" t="s">
        <v>624</v>
      </c>
      <c r="G192" s="100" t="s">
        <v>625</v>
      </c>
      <c r="H192" s="100" t="s">
        <v>154</v>
      </c>
      <c r="I192" s="100" t="s">
        <v>71</v>
      </c>
    </row>
    <row r="193" spans="1:9" ht="15.75" thickBot="1" x14ac:dyDescent="0.3">
      <c r="A193" s="31">
        <v>177</v>
      </c>
      <c r="B193" s="31">
        <v>26</v>
      </c>
      <c r="C193" s="79" t="s">
        <v>626</v>
      </c>
      <c r="D193" s="100">
        <v>95</v>
      </c>
      <c r="E193" s="442">
        <v>44.7</v>
      </c>
      <c r="F193" s="100" t="s">
        <v>334</v>
      </c>
      <c r="G193" s="100" t="s">
        <v>64</v>
      </c>
      <c r="H193" s="100" t="s">
        <v>33</v>
      </c>
      <c r="I193" s="100" t="s">
        <v>627</v>
      </c>
    </row>
    <row r="194" spans="1:9" ht="15.75" thickBot="1" x14ac:dyDescent="0.3">
      <c r="A194" s="31">
        <v>178</v>
      </c>
      <c r="B194" s="31" t="s">
        <v>126</v>
      </c>
      <c r="C194" s="79" t="s">
        <v>628</v>
      </c>
      <c r="D194" s="100" t="s">
        <v>56</v>
      </c>
      <c r="E194" s="442">
        <v>44.7</v>
      </c>
      <c r="F194" s="100" t="s">
        <v>629</v>
      </c>
      <c r="G194" s="100" t="s">
        <v>373</v>
      </c>
      <c r="H194" s="100" t="s">
        <v>86</v>
      </c>
      <c r="I194" s="100" t="s">
        <v>71</v>
      </c>
    </row>
    <row r="195" spans="1:9" ht="15.75" thickBot="1" x14ac:dyDescent="0.3">
      <c r="A195" s="31">
        <v>179</v>
      </c>
      <c r="B195" s="31" t="s">
        <v>80</v>
      </c>
      <c r="C195" s="79" t="s">
        <v>630</v>
      </c>
      <c r="D195" s="100" t="s">
        <v>104</v>
      </c>
      <c r="E195" s="442">
        <v>44.5</v>
      </c>
      <c r="F195" s="100" t="s">
        <v>563</v>
      </c>
      <c r="G195" s="100" t="s">
        <v>631</v>
      </c>
      <c r="H195" s="100" t="s">
        <v>620</v>
      </c>
      <c r="I195" s="100" t="s">
        <v>71</v>
      </c>
    </row>
    <row r="196" spans="1:9" ht="15.75" thickBot="1" x14ac:dyDescent="0.3">
      <c r="A196" s="31">
        <v>180</v>
      </c>
      <c r="B196" s="31" t="s">
        <v>188</v>
      </c>
      <c r="C196" s="79" t="s">
        <v>632</v>
      </c>
      <c r="D196" s="100">
        <v>28</v>
      </c>
      <c r="E196" s="442">
        <v>44.5</v>
      </c>
      <c r="F196" s="100" t="s">
        <v>95</v>
      </c>
      <c r="G196" s="100" t="s">
        <v>239</v>
      </c>
      <c r="H196" s="100" t="s">
        <v>633</v>
      </c>
      <c r="I196" s="100" t="s">
        <v>71</v>
      </c>
    </row>
    <row r="197" spans="1:9" ht="15.75" thickBot="1" x14ac:dyDescent="0.3">
      <c r="A197" s="31">
        <v>181</v>
      </c>
      <c r="B197" s="31" t="s">
        <v>65</v>
      </c>
      <c r="C197" s="79" t="s">
        <v>634</v>
      </c>
      <c r="D197" s="100" t="s">
        <v>376</v>
      </c>
      <c r="E197" s="442">
        <v>44.5</v>
      </c>
      <c r="F197" s="100" t="s">
        <v>450</v>
      </c>
      <c r="G197" s="100" t="s">
        <v>280</v>
      </c>
      <c r="H197" s="100" t="s">
        <v>635</v>
      </c>
      <c r="I197" s="100" t="s">
        <v>71</v>
      </c>
    </row>
    <row r="198" spans="1:9" ht="15.75" thickBot="1" x14ac:dyDescent="0.3">
      <c r="A198" s="34">
        <v>182</v>
      </c>
      <c r="B198" s="34">
        <v>160</v>
      </c>
      <c r="C198" s="280" t="s">
        <v>636</v>
      </c>
      <c r="D198" s="347" t="s">
        <v>16</v>
      </c>
      <c r="E198" s="762">
        <v>44.4</v>
      </c>
      <c r="F198" s="347" t="s">
        <v>637</v>
      </c>
      <c r="G198" s="347" t="s">
        <v>73</v>
      </c>
      <c r="H198" s="347">
        <v>34</v>
      </c>
      <c r="I198" s="347">
        <v>49</v>
      </c>
    </row>
    <row r="199" spans="1:9" ht="15.75" thickBot="1" x14ac:dyDescent="0.3">
      <c r="A199" s="31">
        <v>183</v>
      </c>
      <c r="B199" s="31" t="s">
        <v>188</v>
      </c>
      <c r="C199" s="79" t="s">
        <v>638</v>
      </c>
      <c r="D199" s="100" t="s">
        <v>92</v>
      </c>
      <c r="E199" s="442">
        <v>44.2</v>
      </c>
      <c r="F199" s="100" t="s">
        <v>639</v>
      </c>
      <c r="G199" s="100" t="s">
        <v>347</v>
      </c>
      <c r="H199" s="100" t="s">
        <v>640</v>
      </c>
      <c r="I199" s="100" t="s">
        <v>71</v>
      </c>
    </row>
    <row r="200" spans="1:9" ht="15.75" thickBot="1" x14ac:dyDescent="0.3">
      <c r="A200" s="31">
        <v>184</v>
      </c>
      <c r="B200" s="31">
        <v>2</v>
      </c>
      <c r="C200" s="79" t="s">
        <v>641</v>
      </c>
      <c r="D200" s="100" t="s">
        <v>642</v>
      </c>
      <c r="E200" s="442">
        <v>44</v>
      </c>
      <c r="F200" s="100" t="s">
        <v>643</v>
      </c>
      <c r="G200" s="100" t="s">
        <v>644</v>
      </c>
      <c r="H200" s="100" t="s">
        <v>405</v>
      </c>
      <c r="I200" s="100" t="s">
        <v>645</v>
      </c>
    </row>
    <row r="201" spans="1:9" ht="15.75" thickBot="1" x14ac:dyDescent="0.3">
      <c r="A201" s="31">
        <v>185</v>
      </c>
      <c r="B201" s="31">
        <v>147</v>
      </c>
      <c r="C201" s="79" t="s">
        <v>646</v>
      </c>
      <c r="D201" s="100" t="s">
        <v>647</v>
      </c>
      <c r="E201" s="442">
        <v>43.9</v>
      </c>
      <c r="F201" s="100" t="s">
        <v>301</v>
      </c>
      <c r="G201" s="100" t="s">
        <v>411</v>
      </c>
      <c r="H201" s="100" t="s">
        <v>648</v>
      </c>
      <c r="I201" s="100" t="s">
        <v>649</v>
      </c>
    </row>
    <row r="202" spans="1:9" ht="15.75" thickBot="1" x14ac:dyDescent="0.3">
      <c r="A202" s="34">
        <v>186</v>
      </c>
      <c r="B202" s="34" t="s">
        <v>65</v>
      </c>
      <c r="C202" s="280" t="s">
        <v>650</v>
      </c>
      <c r="D202" s="347" t="s">
        <v>116</v>
      </c>
      <c r="E202" s="762">
        <v>43.9</v>
      </c>
      <c r="F202" s="347" t="s">
        <v>360</v>
      </c>
      <c r="G202" s="347" t="s">
        <v>651</v>
      </c>
      <c r="H202" s="347" t="s">
        <v>652</v>
      </c>
      <c r="I202" s="347" t="s">
        <v>71</v>
      </c>
    </row>
    <row r="203" spans="1:9" ht="15.75" thickBot="1" x14ac:dyDescent="0.3">
      <c r="A203" s="31">
        <v>187</v>
      </c>
      <c r="B203" s="31">
        <v>121</v>
      </c>
      <c r="C203" s="79" t="s">
        <v>653</v>
      </c>
      <c r="D203" s="100" t="s">
        <v>510</v>
      </c>
      <c r="E203" s="442">
        <v>43.8</v>
      </c>
      <c r="F203" s="100" t="s">
        <v>654</v>
      </c>
      <c r="G203" s="100" t="s">
        <v>395</v>
      </c>
      <c r="H203" s="100">
        <v>40</v>
      </c>
      <c r="I203" s="100" t="s">
        <v>43</v>
      </c>
    </row>
    <row r="204" spans="1:9" ht="15.75" thickBot="1" x14ac:dyDescent="0.3">
      <c r="A204" s="31">
        <v>188</v>
      </c>
      <c r="B204" s="31">
        <v>155</v>
      </c>
      <c r="C204" s="79" t="s">
        <v>655</v>
      </c>
      <c r="D204" s="100" t="s">
        <v>260</v>
      </c>
      <c r="E204" s="442">
        <v>43.8</v>
      </c>
      <c r="F204" s="100" t="s">
        <v>77</v>
      </c>
      <c r="G204" s="100" t="s">
        <v>445</v>
      </c>
      <c r="H204" s="100" t="s">
        <v>656</v>
      </c>
      <c r="I204" s="100" t="s">
        <v>42</v>
      </c>
    </row>
    <row r="205" spans="1:9" ht="15.75" thickBot="1" x14ac:dyDescent="0.3">
      <c r="A205" s="31">
        <v>189</v>
      </c>
      <c r="B205" s="31" t="s">
        <v>80</v>
      </c>
      <c r="C205" s="79" t="s">
        <v>657</v>
      </c>
      <c r="D205" s="100" t="s">
        <v>658</v>
      </c>
      <c r="E205" s="442">
        <v>43.7</v>
      </c>
      <c r="F205" s="100" t="s">
        <v>659</v>
      </c>
      <c r="G205" s="100" t="s">
        <v>320</v>
      </c>
      <c r="H205" s="100" t="s">
        <v>660</v>
      </c>
      <c r="I205" s="100" t="s">
        <v>71</v>
      </c>
    </row>
    <row r="206" spans="1:9" ht="15.75" thickBot="1" x14ac:dyDescent="0.3">
      <c r="A206" s="31">
        <v>190</v>
      </c>
      <c r="B206" s="31" t="s">
        <v>188</v>
      </c>
      <c r="C206" s="79" t="s">
        <v>661</v>
      </c>
      <c r="D206" s="100" t="s">
        <v>381</v>
      </c>
      <c r="E206" s="442">
        <v>43.5</v>
      </c>
      <c r="F206" s="100" t="s">
        <v>533</v>
      </c>
      <c r="G206" s="100" t="s">
        <v>633</v>
      </c>
      <c r="H206" s="100" t="s">
        <v>662</v>
      </c>
      <c r="I206" s="100" t="s">
        <v>71</v>
      </c>
    </row>
    <row r="207" spans="1:9" ht="15.75" thickBot="1" x14ac:dyDescent="0.3">
      <c r="A207" s="31">
        <v>191</v>
      </c>
      <c r="B207" s="31" t="s">
        <v>65</v>
      </c>
      <c r="C207" s="79" t="s">
        <v>663</v>
      </c>
      <c r="D207" s="100" t="s">
        <v>631</v>
      </c>
      <c r="E207" s="442">
        <v>43.4</v>
      </c>
      <c r="F207" s="100" t="s">
        <v>445</v>
      </c>
      <c r="G207" s="100" t="s">
        <v>86</v>
      </c>
      <c r="H207" s="100" t="s">
        <v>664</v>
      </c>
      <c r="I207" s="100" t="s">
        <v>71</v>
      </c>
    </row>
    <row r="208" spans="1:9" ht="15.75" thickBot="1" x14ac:dyDescent="0.3">
      <c r="A208" s="31">
        <v>192</v>
      </c>
      <c r="B208" s="31" t="s">
        <v>188</v>
      </c>
      <c r="C208" s="79" t="s">
        <v>665</v>
      </c>
      <c r="D208" s="100" t="s">
        <v>488</v>
      </c>
      <c r="E208" s="442">
        <v>43.2</v>
      </c>
      <c r="F208" s="100" t="s">
        <v>648</v>
      </c>
      <c r="G208" s="100" t="s">
        <v>191</v>
      </c>
      <c r="H208" s="100" t="s">
        <v>666</v>
      </c>
      <c r="I208" s="100" t="s">
        <v>71</v>
      </c>
    </row>
    <row r="209" spans="1:9" ht="15.75" thickBot="1" x14ac:dyDescent="0.3">
      <c r="A209" s="31">
        <v>193</v>
      </c>
      <c r="B209" s="31" t="s">
        <v>80</v>
      </c>
      <c r="C209" s="79" t="s">
        <v>667</v>
      </c>
      <c r="D209" s="100" t="s">
        <v>310</v>
      </c>
      <c r="E209" s="442">
        <v>43.1</v>
      </c>
      <c r="F209" s="100" t="s">
        <v>567</v>
      </c>
      <c r="G209" s="100" t="s">
        <v>668</v>
      </c>
      <c r="H209" s="100" t="s">
        <v>69</v>
      </c>
      <c r="I209" s="100" t="s">
        <v>71</v>
      </c>
    </row>
    <row r="210" spans="1:9" ht="15.75" thickBot="1" x14ac:dyDescent="0.3">
      <c r="A210" s="31">
        <v>194</v>
      </c>
      <c r="B210" s="31">
        <v>16</v>
      </c>
      <c r="C210" s="79" t="s">
        <v>669</v>
      </c>
      <c r="D210" s="100" t="s">
        <v>670</v>
      </c>
      <c r="E210" s="442">
        <v>43</v>
      </c>
      <c r="F210" s="100">
        <v>82</v>
      </c>
      <c r="G210" s="100" t="s">
        <v>160</v>
      </c>
      <c r="H210" s="100">
        <v>79</v>
      </c>
      <c r="I210" s="100">
        <v>81</v>
      </c>
    </row>
    <row r="211" spans="1:9" ht="15.75" thickBot="1" x14ac:dyDescent="0.3">
      <c r="A211" s="31">
        <v>195</v>
      </c>
      <c r="B211" s="31">
        <v>182</v>
      </c>
      <c r="C211" s="79" t="s">
        <v>671</v>
      </c>
      <c r="D211" s="100" t="s">
        <v>672</v>
      </c>
      <c r="E211" s="442">
        <v>42.9</v>
      </c>
      <c r="F211" s="100" t="s">
        <v>618</v>
      </c>
      <c r="G211" s="100" t="s">
        <v>91</v>
      </c>
      <c r="H211" s="100">
        <v>26</v>
      </c>
      <c r="I211" s="100" t="s">
        <v>673</v>
      </c>
    </row>
    <row r="212" spans="1:9" ht="15.75" thickBot="1" x14ac:dyDescent="0.3">
      <c r="A212" s="31">
        <v>196</v>
      </c>
      <c r="B212" s="31">
        <v>129</v>
      </c>
      <c r="C212" s="79" t="s">
        <v>674</v>
      </c>
      <c r="D212" s="100" t="s">
        <v>675</v>
      </c>
      <c r="E212" s="442">
        <v>42.8</v>
      </c>
      <c r="F212" s="100" t="s">
        <v>352</v>
      </c>
      <c r="G212" s="100">
        <v>64</v>
      </c>
      <c r="H212" s="100" t="s">
        <v>38</v>
      </c>
      <c r="I212" s="100" t="s">
        <v>676</v>
      </c>
    </row>
    <row r="213" spans="1:9" ht="15.75" thickBot="1" x14ac:dyDescent="0.3">
      <c r="A213" s="31">
        <v>197</v>
      </c>
      <c r="B213" s="31">
        <v>140</v>
      </c>
      <c r="C213" s="79" t="s">
        <v>677</v>
      </c>
      <c r="D213" s="100" t="s">
        <v>678</v>
      </c>
      <c r="E213" s="442">
        <v>42.8</v>
      </c>
      <c r="F213" s="100" t="s">
        <v>679</v>
      </c>
      <c r="G213" s="100" t="s">
        <v>509</v>
      </c>
      <c r="H213" s="100" t="s">
        <v>514</v>
      </c>
      <c r="I213" s="100">
        <v>51</v>
      </c>
    </row>
    <row r="214" spans="1:9" ht="15.75" thickBot="1" x14ac:dyDescent="0.3">
      <c r="A214" s="31">
        <v>198</v>
      </c>
      <c r="B214" s="31" t="s">
        <v>188</v>
      </c>
      <c r="C214" s="79" t="s">
        <v>680</v>
      </c>
      <c r="D214" s="100" t="s">
        <v>184</v>
      </c>
      <c r="E214" s="442">
        <v>42.8</v>
      </c>
      <c r="F214" s="100" t="s">
        <v>681</v>
      </c>
      <c r="G214" s="100" t="s">
        <v>158</v>
      </c>
      <c r="H214" s="100" t="s">
        <v>31</v>
      </c>
      <c r="I214" s="100" t="s">
        <v>71</v>
      </c>
    </row>
    <row r="215" spans="1:9" ht="15.75" thickBot="1" x14ac:dyDescent="0.3">
      <c r="A215" s="31">
        <v>199</v>
      </c>
      <c r="B215" s="31">
        <v>188</v>
      </c>
      <c r="C215" s="79" t="s">
        <v>682</v>
      </c>
      <c r="D215" s="100" t="s">
        <v>481</v>
      </c>
      <c r="E215" s="442">
        <v>42.6</v>
      </c>
      <c r="F215" s="100" t="s">
        <v>259</v>
      </c>
      <c r="G215" s="100" t="s">
        <v>683</v>
      </c>
      <c r="H215" s="100" t="s">
        <v>392</v>
      </c>
      <c r="I215" s="100" t="s">
        <v>614</v>
      </c>
    </row>
    <row r="216" spans="1:9" ht="15.75" thickBot="1" x14ac:dyDescent="0.3">
      <c r="A216" s="31">
        <v>200</v>
      </c>
      <c r="B216" s="31" t="s">
        <v>122</v>
      </c>
      <c r="C216" s="79" t="s">
        <v>684</v>
      </c>
      <c r="D216" s="100" t="s">
        <v>97</v>
      </c>
      <c r="E216" s="442">
        <v>42.6</v>
      </c>
      <c r="F216" s="100" t="s">
        <v>361</v>
      </c>
      <c r="G216" s="100" t="s">
        <v>685</v>
      </c>
      <c r="H216" s="100" t="s">
        <v>183</v>
      </c>
      <c r="I216" s="100" t="s">
        <v>71</v>
      </c>
    </row>
    <row r="217" spans="1:9" ht="15.75" thickBot="1" x14ac:dyDescent="0.3">
      <c r="A217" s="31">
        <v>201</v>
      </c>
      <c r="B217" s="31" t="s">
        <v>126</v>
      </c>
      <c r="C217" s="79" t="s">
        <v>686</v>
      </c>
      <c r="D217" s="100" t="s">
        <v>129</v>
      </c>
      <c r="E217" s="442">
        <v>42.6</v>
      </c>
      <c r="F217" s="100">
        <v>40</v>
      </c>
      <c r="G217" s="100" t="s">
        <v>687</v>
      </c>
      <c r="H217" s="100" t="s">
        <v>68</v>
      </c>
      <c r="I217" s="100" t="s">
        <v>71</v>
      </c>
    </row>
    <row r="218" spans="1:9" ht="15.75" thickBot="1" x14ac:dyDescent="0.3">
      <c r="A218" s="576">
        <v>202</v>
      </c>
      <c r="B218" s="576" t="s">
        <v>188</v>
      </c>
      <c r="C218" s="592" t="s">
        <v>688</v>
      </c>
      <c r="D218" s="594" t="s">
        <v>110</v>
      </c>
      <c r="E218" s="761">
        <v>42.5</v>
      </c>
      <c r="F218" s="594" t="s">
        <v>616</v>
      </c>
      <c r="G218" s="594" t="s">
        <v>153</v>
      </c>
      <c r="H218" s="594" t="s">
        <v>457</v>
      </c>
      <c r="I218" s="594" t="s">
        <v>71</v>
      </c>
    </row>
    <row r="219" spans="1:9" ht="15.75" thickBot="1" x14ac:dyDescent="0.3">
      <c r="A219" s="31">
        <v>203</v>
      </c>
      <c r="B219" s="31">
        <v>93</v>
      </c>
      <c r="C219" s="79" t="s">
        <v>689</v>
      </c>
      <c r="D219" s="100" t="s">
        <v>622</v>
      </c>
      <c r="E219" s="442">
        <v>42.3</v>
      </c>
      <c r="F219" s="100" t="s">
        <v>140</v>
      </c>
      <c r="G219" s="100" t="s">
        <v>337</v>
      </c>
      <c r="H219" s="100">
        <v>49</v>
      </c>
      <c r="I219" s="100" t="s">
        <v>48</v>
      </c>
    </row>
    <row r="220" spans="1:9" ht="15.75" thickBot="1" x14ac:dyDescent="0.3">
      <c r="A220" s="31">
        <v>204</v>
      </c>
      <c r="B220" s="31">
        <v>74</v>
      </c>
      <c r="C220" s="79" t="s">
        <v>690</v>
      </c>
      <c r="D220" s="100" t="s">
        <v>523</v>
      </c>
      <c r="E220" s="442">
        <v>42.1</v>
      </c>
      <c r="F220" s="100" t="s">
        <v>100</v>
      </c>
      <c r="G220" s="100" t="s">
        <v>461</v>
      </c>
      <c r="H220" s="100" t="s">
        <v>306</v>
      </c>
      <c r="I220" s="100" t="s">
        <v>691</v>
      </c>
    </row>
    <row r="221" spans="1:9" ht="15.75" thickBot="1" x14ac:dyDescent="0.3">
      <c r="A221" s="31">
        <v>205</v>
      </c>
      <c r="B221" s="31">
        <v>178</v>
      </c>
      <c r="C221" s="79" t="s">
        <v>692</v>
      </c>
      <c r="D221" s="100" t="s">
        <v>510</v>
      </c>
      <c r="E221" s="442">
        <v>42.1</v>
      </c>
      <c r="F221" s="100" t="s">
        <v>530</v>
      </c>
      <c r="G221" s="100" t="s">
        <v>693</v>
      </c>
      <c r="H221" s="100">
        <v>28</v>
      </c>
      <c r="I221" s="100" t="s">
        <v>78</v>
      </c>
    </row>
    <row r="222" spans="1:9" ht="15.75" thickBot="1" x14ac:dyDescent="0.3">
      <c r="A222" s="31">
        <v>206</v>
      </c>
      <c r="B222" s="31">
        <v>9</v>
      </c>
      <c r="C222" s="79" t="s">
        <v>694</v>
      </c>
      <c r="D222" s="100">
        <v>94</v>
      </c>
      <c r="E222" s="442">
        <v>42</v>
      </c>
      <c r="F222" s="100" t="s">
        <v>695</v>
      </c>
      <c r="G222" s="100" t="s">
        <v>696</v>
      </c>
      <c r="H222" s="100" t="s">
        <v>672</v>
      </c>
      <c r="I222" s="100" t="s">
        <v>326</v>
      </c>
    </row>
    <row r="223" spans="1:9" ht="15.75" thickBot="1" x14ac:dyDescent="0.3">
      <c r="A223" s="31">
        <v>207</v>
      </c>
      <c r="B223" s="31" t="s">
        <v>122</v>
      </c>
      <c r="C223" s="79" t="s">
        <v>697</v>
      </c>
      <c r="D223" s="100">
        <v>77</v>
      </c>
      <c r="E223" s="442">
        <v>42</v>
      </c>
      <c r="F223" s="100" t="s">
        <v>698</v>
      </c>
      <c r="G223" s="100" t="s">
        <v>699</v>
      </c>
      <c r="H223" s="100" t="s">
        <v>195</v>
      </c>
      <c r="I223" s="100" t="s">
        <v>71</v>
      </c>
    </row>
    <row r="224" spans="1:9" ht="15.75" thickBot="1" x14ac:dyDescent="0.3">
      <c r="A224" s="31">
        <v>208</v>
      </c>
      <c r="B224" s="31" t="s">
        <v>107</v>
      </c>
      <c r="C224" s="79" t="s">
        <v>700</v>
      </c>
      <c r="D224" s="100" t="s">
        <v>99</v>
      </c>
      <c r="E224" s="442">
        <v>42</v>
      </c>
      <c r="F224" s="100" t="s">
        <v>701</v>
      </c>
      <c r="G224" s="100" t="s">
        <v>488</v>
      </c>
      <c r="H224" s="100" t="s">
        <v>702</v>
      </c>
      <c r="I224" s="100" t="s">
        <v>71</v>
      </c>
    </row>
    <row r="225" spans="1:9" ht="15.75" thickBot="1" x14ac:dyDescent="0.3">
      <c r="A225" s="31">
        <v>209</v>
      </c>
      <c r="B225" s="31" t="s">
        <v>107</v>
      </c>
      <c r="C225" s="79" t="s">
        <v>703</v>
      </c>
      <c r="D225" s="100" t="s">
        <v>644</v>
      </c>
      <c r="E225" s="442">
        <v>41.8</v>
      </c>
      <c r="F225" s="100" t="s">
        <v>704</v>
      </c>
      <c r="G225" s="100" t="s">
        <v>203</v>
      </c>
      <c r="H225" s="100" t="s">
        <v>558</v>
      </c>
      <c r="I225" s="100" t="s">
        <v>71</v>
      </c>
    </row>
    <row r="226" spans="1:9" ht="15.75" thickBot="1" x14ac:dyDescent="0.3">
      <c r="A226" s="31">
        <v>210</v>
      </c>
      <c r="B226" s="31" t="s">
        <v>80</v>
      </c>
      <c r="C226" s="79" t="s">
        <v>705</v>
      </c>
      <c r="D226" s="100">
        <v>47</v>
      </c>
      <c r="E226" s="442">
        <v>41.7</v>
      </c>
      <c r="F226" s="100" t="s">
        <v>128</v>
      </c>
      <c r="G226" s="100" t="s">
        <v>706</v>
      </c>
      <c r="H226" s="100" t="s">
        <v>252</v>
      </c>
      <c r="I226" s="100" t="s">
        <v>71</v>
      </c>
    </row>
    <row r="227" spans="1:9" ht="15.75" thickBot="1" x14ac:dyDescent="0.3">
      <c r="A227" s="31">
        <v>211</v>
      </c>
      <c r="B227" s="31">
        <v>70</v>
      </c>
      <c r="C227" s="79" t="s">
        <v>707</v>
      </c>
      <c r="D227" s="100" t="s">
        <v>132</v>
      </c>
      <c r="E227" s="442">
        <v>41.6</v>
      </c>
      <c r="F227" s="100" t="s">
        <v>708</v>
      </c>
      <c r="G227" s="100" t="s">
        <v>706</v>
      </c>
      <c r="H227" s="100" t="s">
        <v>200</v>
      </c>
      <c r="I227" s="100" t="s">
        <v>184</v>
      </c>
    </row>
    <row r="228" spans="1:9" ht="15.75" thickBot="1" x14ac:dyDescent="0.3">
      <c r="A228" s="31">
        <v>212</v>
      </c>
      <c r="B228" s="31" t="s">
        <v>122</v>
      </c>
      <c r="C228" s="79" t="s">
        <v>709</v>
      </c>
      <c r="D228" s="100" t="s">
        <v>453</v>
      </c>
      <c r="E228" s="442">
        <v>41.6</v>
      </c>
      <c r="F228" s="100" t="s">
        <v>114</v>
      </c>
      <c r="G228" s="100" t="s">
        <v>434</v>
      </c>
      <c r="H228" s="100">
        <v>26</v>
      </c>
      <c r="I228" s="100" t="s">
        <v>71</v>
      </c>
    </row>
    <row r="229" spans="1:9" ht="15.75" thickBot="1" x14ac:dyDescent="0.3">
      <c r="A229" s="31">
        <v>213</v>
      </c>
      <c r="B229" s="31" t="s">
        <v>107</v>
      </c>
      <c r="C229" s="79" t="s">
        <v>710</v>
      </c>
      <c r="D229" s="100" t="s">
        <v>389</v>
      </c>
      <c r="E229" s="442">
        <v>41.5</v>
      </c>
      <c r="F229" s="100" t="s">
        <v>514</v>
      </c>
      <c r="G229" s="100" t="s">
        <v>706</v>
      </c>
      <c r="H229" s="100" t="s">
        <v>637</v>
      </c>
      <c r="I229" s="100" t="s">
        <v>71</v>
      </c>
    </row>
    <row r="230" spans="1:9" ht="15.75" thickBot="1" x14ac:dyDescent="0.3">
      <c r="A230" s="31">
        <v>214</v>
      </c>
      <c r="B230" s="31">
        <v>36</v>
      </c>
      <c r="C230" s="79" t="s">
        <v>711</v>
      </c>
      <c r="D230" s="100" t="s">
        <v>324</v>
      </c>
      <c r="E230" s="442">
        <v>41.2</v>
      </c>
      <c r="F230" s="100" t="s">
        <v>157</v>
      </c>
      <c r="G230" s="100" t="s">
        <v>144</v>
      </c>
      <c r="H230" s="100" t="s">
        <v>691</v>
      </c>
      <c r="I230" s="100" t="s">
        <v>309</v>
      </c>
    </row>
    <row r="231" spans="1:9" ht="15.75" thickBot="1" x14ac:dyDescent="0.3">
      <c r="A231" s="31">
        <v>215</v>
      </c>
      <c r="B231" s="31" t="s">
        <v>80</v>
      </c>
      <c r="C231" s="79" t="s">
        <v>712</v>
      </c>
      <c r="D231" s="100" t="s">
        <v>713</v>
      </c>
      <c r="E231" s="442">
        <v>40.799999999999997</v>
      </c>
      <c r="F231" s="100" t="s">
        <v>612</v>
      </c>
      <c r="G231" s="100" t="s">
        <v>666</v>
      </c>
      <c r="H231" s="100" t="s">
        <v>533</v>
      </c>
      <c r="I231" s="100" t="s">
        <v>71</v>
      </c>
    </row>
    <row r="232" spans="1:9" ht="15.75" thickBot="1" x14ac:dyDescent="0.3">
      <c r="A232" s="31">
        <v>216</v>
      </c>
      <c r="B232" s="31" t="s">
        <v>122</v>
      </c>
      <c r="C232" s="79" t="s">
        <v>714</v>
      </c>
      <c r="D232" s="100" t="s">
        <v>56</v>
      </c>
      <c r="E232" s="442">
        <v>40.700000000000003</v>
      </c>
      <c r="F232" s="100" t="s">
        <v>221</v>
      </c>
      <c r="G232" s="100" t="s">
        <v>161</v>
      </c>
      <c r="H232" s="100">
        <v>43</v>
      </c>
      <c r="I232" s="100" t="s">
        <v>71</v>
      </c>
    </row>
    <row r="233" spans="1:9" ht="15.75" thickBot="1" x14ac:dyDescent="0.3">
      <c r="A233" s="31">
        <v>217</v>
      </c>
      <c r="B233" s="31">
        <v>34</v>
      </c>
      <c r="C233" s="79" t="s">
        <v>715</v>
      </c>
      <c r="D233" s="100" t="s">
        <v>506</v>
      </c>
      <c r="E233" s="442">
        <v>40.6</v>
      </c>
      <c r="F233" s="100" t="s">
        <v>372</v>
      </c>
      <c r="G233" s="100" t="s">
        <v>716</v>
      </c>
      <c r="H233" s="100" t="s">
        <v>717</v>
      </c>
      <c r="I233" s="100" t="s">
        <v>412</v>
      </c>
    </row>
    <row r="234" spans="1:9" ht="15.75" thickBot="1" x14ac:dyDescent="0.3">
      <c r="A234" s="31">
        <v>218</v>
      </c>
      <c r="B234" s="31">
        <v>177</v>
      </c>
      <c r="C234" s="79" t="s">
        <v>718</v>
      </c>
      <c r="D234" s="100" t="s">
        <v>719</v>
      </c>
      <c r="E234" s="442">
        <v>40.6</v>
      </c>
      <c r="F234" s="100" t="s">
        <v>541</v>
      </c>
      <c r="G234" s="100" t="s">
        <v>135</v>
      </c>
      <c r="H234" s="100" t="s">
        <v>140</v>
      </c>
      <c r="I234" s="100" t="s">
        <v>278</v>
      </c>
    </row>
    <row r="235" spans="1:9" ht="15.75" thickBot="1" x14ac:dyDescent="0.3">
      <c r="A235" s="31">
        <v>219</v>
      </c>
      <c r="B235" s="31">
        <v>46</v>
      </c>
      <c r="C235" s="79" t="s">
        <v>720</v>
      </c>
      <c r="D235" s="100">
        <v>91</v>
      </c>
      <c r="E235" s="442">
        <v>40.5</v>
      </c>
      <c r="F235" s="100" t="s">
        <v>577</v>
      </c>
      <c r="G235" s="100" t="s">
        <v>198</v>
      </c>
      <c r="H235" s="100" t="s">
        <v>721</v>
      </c>
      <c r="I235" s="100" t="s">
        <v>722</v>
      </c>
    </row>
    <row r="236" spans="1:9" ht="15.75" thickBot="1" x14ac:dyDescent="0.3">
      <c r="A236" s="31">
        <v>220</v>
      </c>
      <c r="B236" s="31" t="s">
        <v>65</v>
      </c>
      <c r="C236" s="79" t="s">
        <v>723</v>
      </c>
      <c r="D236" s="100" t="s">
        <v>724</v>
      </c>
      <c r="E236" s="442">
        <v>40.5</v>
      </c>
      <c r="F236" s="100" t="s">
        <v>725</v>
      </c>
      <c r="G236" s="100" t="s">
        <v>726</v>
      </c>
      <c r="H236" s="100" t="s">
        <v>727</v>
      </c>
      <c r="I236" s="100" t="s">
        <v>71</v>
      </c>
    </row>
    <row r="237" spans="1:9" ht="15.75" thickBot="1" x14ac:dyDescent="0.3">
      <c r="A237" s="31">
        <v>221</v>
      </c>
      <c r="B237" s="31" t="s">
        <v>65</v>
      </c>
      <c r="C237" s="79" t="s">
        <v>728</v>
      </c>
      <c r="D237" s="100" t="s">
        <v>33</v>
      </c>
      <c r="E237" s="442">
        <v>40.4</v>
      </c>
      <c r="F237" s="100" t="s">
        <v>729</v>
      </c>
      <c r="G237" s="100" t="s">
        <v>267</v>
      </c>
      <c r="H237" s="100" t="s">
        <v>330</v>
      </c>
      <c r="I237" s="100" t="s">
        <v>71</v>
      </c>
    </row>
    <row r="238" spans="1:9" ht="15.75" thickBot="1" x14ac:dyDescent="0.3">
      <c r="A238" s="31">
        <v>222</v>
      </c>
      <c r="B238" s="31">
        <v>32</v>
      </c>
      <c r="C238" s="79" t="s">
        <v>730</v>
      </c>
      <c r="D238" s="100" t="s">
        <v>726</v>
      </c>
      <c r="E238" s="442">
        <v>40.1</v>
      </c>
      <c r="F238" s="100">
        <v>69</v>
      </c>
      <c r="G238" s="100" t="s">
        <v>731</v>
      </c>
      <c r="H238" s="100" t="s">
        <v>462</v>
      </c>
      <c r="I238" s="100" t="s">
        <v>73</v>
      </c>
    </row>
    <row r="239" spans="1:9" ht="15.75" thickBot="1" x14ac:dyDescent="0.3">
      <c r="A239" s="31">
        <v>223</v>
      </c>
      <c r="B239" s="31">
        <v>63</v>
      </c>
      <c r="C239" s="79" t="s">
        <v>732</v>
      </c>
      <c r="D239" s="100" t="s">
        <v>495</v>
      </c>
      <c r="E239" s="442">
        <v>40.1</v>
      </c>
      <c r="F239" s="100">
        <v>46</v>
      </c>
      <c r="G239" s="100" t="s">
        <v>733</v>
      </c>
      <c r="H239" s="100" t="s">
        <v>381</v>
      </c>
      <c r="I239" s="100" t="s">
        <v>25</v>
      </c>
    </row>
    <row r="240" spans="1:9" ht="15.75" thickBot="1" x14ac:dyDescent="0.3">
      <c r="A240" s="31">
        <v>224</v>
      </c>
      <c r="B240" s="31">
        <v>103</v>
      </c>
      <c r="C240" s="79" t="s">
        <v>734</v>
      </c>
      <c r="D240" s="100" t="s">
        <v>132</v>
      </c>
      <c r="E240" s="442">
        <v>40.1</v>
      </c>
      <c r="F240" s="100" t="s">
        <v>191</v>
      </c>
      <c r="G240" s="100" t="s">
        <v>735</v>
      </c>
      <c r="H240" s="100" t="s">
        <v>190</v>
      </c>
      <c r="I240" s="100" t="s">
        <v>736</v>
      </c>
    </row>
    <row r="241" spans="1:9" ht="15.75" thickBot="1" x14ac:dyDescent="0.3">
      <c r="A241" s="31">
        <v>225</v>
      </c>
      <c r="B241" s="31" t="s">
        <v>122</v>
      </c>
      <c r="C241" s="79" t="s">
        <v>737</v>
      </c>
      <c r="D241" s="100" t="s">
        <v>170</v>
      </c>
      <c r="E241" s="442">
        <v>40.1</v>
      </c>
      <c r="F241" s="100" t="s">
        <v>102</v>
      </c>
      <c r="G241" s="100" t="s">
        <v>738</v>
      </c>
      <c r="H241" s="100" t="s">
        <v>102</v>
      </c>
      <c r="I241" s="100" t="s">
        <v>71</v>
      </c>
    </row>
    <row r="242" spans="1:9" ht="15.75" thickBot="1" x14ac:dyDescent="0.3">
      <c r="A242" s="31">
        <v>226</v>
      </c>
      <c r="B242" s="31" t="s">
        <v>107</v>
      </c>
      <c r="C242" s="79" t="s">
        <v>739</v>
      </c>
      <c r="D242" s="100" t="s">
        <v>110</v>
      </c>
      <c r="E242" s="442">
        <v>40.1</v>
      </c>
      <c r="F242" s="100" t="s">
        <v>438</v>
      </c>
      <c r="G242" s="100" t="s">
        <v>735</v>
      </c>
      <c r="H242" s="100" t="s">
        <v>629</v>
      </c>
      <c r="I242" s="100" t="s">
        <v>71</v>
      </c>
    </row>
    <row r="243" spans="1:9" ht="15.75" thickBot="1" x14ac:dyDescent="0.3">
      <c r="A243" s="31">
        <v>227</v>
      </c>
      <c r="B243" s="31" t="s">
        <v>126</v>
      </c>
      <c r="C243" s="79" t="s">
        <v>740</v>
      </c>
      <c r="D243" s="100" t="s">
        <v>741</v>
      </c>
      <c r="E243" s="442">
        <v>40.1</v>
      </c>
      <c r="F243" s="100" t="s">
        <v>457</v>
      </c>
      <c r="G243" s="100" t="s">
        <v>420</v>
      </c>
      <c r="H243" s="100" t="s">
        <v>738</v>
      </c>
      <c r="I243" s="100" t="s">
        <v>71</v>
      </c>
    </row>
    <row r="244" spans="1:9" ht="15.75" thickBot="1" x14ac:dyDescent="0.3">
      <c r="A244" s="31">
        <v>228</v>
      </c>
      <c r="B244" s="31">
        <v>88</v>
      </c>
      <c r="C244" s="79" t="s">
        <v>742</v>
      </c>
      <c r="D244" s="100" t="s">
        <v>622</v>
      </c>
      <c r="E244" s="442">
        <v>40</v>
      </c>
      <c r="F244" s="100" t="s">
        <v>163</v>
      </c>
      <c r="G244" s="100" t="s">
        <v>179</v>
      </c>
      <c r="H244" s="100" t="s">
        <v>743</v>
      </c>
      <c r="I244" s="100" t="s">
        <v>20</v>
      </c>
    </row>
    <row r="245" spans="1:9" ht="15.75" thickBot="1" x14ac:dyDescent="0.3">
      <c r="A245" s="31">
        <v>229</v>
      </c>
      <c r="B245" s="31">
        <v>157</v>
      </c>
      <c r="C245" s="79" t="s">
        <v>744</v>
      </c>
      <c r="D245" s="100" t="s">
        <v>745</v>
      </c>
      <c r="E245" s="442">
        <v>40</v>
      </c>
      <c r="F245" s="100" t="s">
        <v>746</v>
      </c>
      <c r="G245" s="100" t="s">
        <v>747</v>
      </c>
      <c r="H245" s="100" t="s">
        <v>388</v>
      </c>
      <c r="I245" s="100" t="s">
        <v>224</v>
      </c>
    </row>
    <row r="246" spans="1:9" ht="15.75" thickBot="1" x14ac:dyDescent="0.3">
      <c r="A246" s="31">
        <v>230</v>
      </c>
      <c r="B246" s="31">
        <v>94</v>
      </c>
      <c r="C246" s="79" t="s">
        <v>748</v>
      </c>
      <c r="D246" s="100" t="s">
        <v>749</v>
      </c>
      <c r="E246" s="442">
        <v>39.9</v>
      </c>
      <c r="F246" s="100" t="s">
        <v>250</v>
      </c>
      <c r="G246" s="100" t="s">
        <v>228</v>
      </c>
      <c r="H246" s="100">
        <v>37</v>
      </c>
      <c r="I246" s="100" t="s">
        <v>232</v>
      </c>
    </row>
    <row r="247" spans="1:9" ht="15.75" thickBot="1" x14ac:dyDescent="0.3">
      <c r="A247" s="31">
        <v>231</v>
      </c>
      <c r="B247" s="31">
        <v>111</v>
      </c>
      <c r="C247" s="79" t="s">
        <v>750</v>
      </c>
      <c r="D247" s="100" t="s">
        <v>132</v>
      </c>
      <c r="E247" s="442">
        <v>39.799999999999997</v>
      </c>
      <c r="F247" s="100" t="s">
        <v>124</v>
      </c>
      <c r="G247" s="100" t="s">
        <v>751</v>
      </c>
      <c r="H247" s="100" t="s">
        <v>285</v>
      </c>
      <c r="I247" s="100" t="s">
        <v>588</v>
      </c>
    </row>
    <row r="248" spans="1:9" ht="15.75" thickBot="1" x14ac:dyDescent="0.3">
      <c r="A248" s="576">
        <v>232</v>
      </c>
      <c r="B248" s="576">
        <v>98</v>
      </c>
      <c r="C248" s="592" t="s">
        <v>752</v>
      </c>
      <c r="D248" s="594" t="s">
        <v>412</v>
      </c>
      <c r="E248" s="761">
        <v>39.6</v>
      </c>
      <c r="F248" s="594">
        <v>53</v>
      </c>
      <c r="G248" s="594" t="s">
        <v>287</v>
      </c>
      <c r="H248" s="594" t="s">
        <v>190</v>
      </c>
      <c r="I248" s="594" t="s">
        <v>421</v>
      </c>
    </row>
    <row r="249" spans="1:9" ht="15.75" thickBot="1" x14ac:dyDescent="0.3">
      <c r="A249" s="31">
        <v>233</v>
      </c>
      <c r="B249" s="31">
        <v>171</v>
      </c>
      <c r="C249" s="79" t="s">
        <v>753</v>
      </c>
      <c r="D249" s="100" t="s">
        <v>370</v>
      </c>
      <c r="E249" s="442">
        <v>39.6</v>
      </c>
      <c r="F249" s="100" t="s">
        <v>120</v>
      </c>
      <c r="G249" s="100" t="s">
        <v>289</v>
      </c>
      <c r="H249" s="100" t="s">
        <v>116</v>
      </c>
      <c r="I249" s="100" t="s">
        <v>155</v>
      </c>
    </row>
    <row r="250" spans="1:9" ht="15.75" thickBot="1" x14ac:dyDescent="0.3">
      <c r="A250" s="31">
        <v>234</v>
      </c>
      <c r="B250" s="31">
        <v>191</v>
      </c>
      <c r="C250" s="79" t="s">
        <v>754</v>
      </c>
      <c r="D250" s="100" t="s">
        <v>287</v>
      </c>
      <c r="E250" s="442">
        <v>39.6</v>
      </c>
      <c r="F250" s="100" t="s">
        <v>101</v>
      </c>
      <c r="G250" s="100">
        <v>57</v>
      </c>
      <c r="H250" s="100" t="s">
        <v>68</v>
      </c>
      <c r="I250" s="100" t="s">
        <v>724</v>
      </c>
    </row>
    <row r="251" spans="1:9" ht="15.75" thickBot="1" x14ac:dyDescent="0.3">
      <c r="A251" s="31">
        <v>235</v>
      </c>
      <c r="B251" s="31">
        <v>150</v>
      </c>
      <c r="C251" s="79" t="s">
        <v>755</v>
      </c>
      <c r="D251" s="100" t="s">
        <v>404</v>
      </c>
      <c r="E251" s="442">
        <v>39.5</v>
      </c>
      <c r="F251" s="100" t="s">
        <v>445</v>
      </c>
      <c r="G251" s="100" t="s">
        <v>509</v>
      </c>
      <c r="H251" s="100" t="s">
        <v>533</v>
      </c>
      <c r="I251" s="100" t="s">
        <v>733</v>
      </c>
    </row>
    <row r="252" spans="1:9" ht="15.75" thickBot="1" x14ac:dyDescent="0.3">
      <c r="A252" s="31">
        <v>236</v>
      </c>
      <c r="B252" s="31">
        <v>52</v>
      </c>
      <c r="C252" s="79" t="s">
        <v>756</v>
      </c>
      <c r="D252" s="100" t="s">
        <v>510</v>
      </c>
      <c r="E252" s="442">
        <v>39.4</v>
      </c>
      <c r="F252" s="100" t="s">
        <v>110</v>
      </c>
      <c r="G252" s="100">
        <v>82</v>
      </c>
      <c r="H252" s="100" t="s">
        <v>407</v>
      </c>
      <c r="I252" s="100" t="s">
        <v>33</v>
      </c>
    </row>
    <row r="253" spans="1:9" ht="15.75" thickBot="1" x14ac:dyDescent="0.3">
      <c r="A253" s="31">
        <v>237</v>
      </c>
      <c r="B253" s="31">
        <v>78</v>
      </c>
      <c r="C253" s="79" t="s">
        <v>757</v>
      </c>
      <c r="D253" s="100" t="s">
        <v>731</v>
      </c>
      <c r="E253" s="442">
        <v>39.4</v>
      </c>
      <c r="F253" s="100" t="s">
        <v>536</v>
      </c>
      <c r="G253" s="100" t="s">
        <v>470</v>
      </c>
      <c r="H253" s="100" t="s">
        <v>206</v>
      </c>
      <c r="I253" s="100" t="s">
        <v>407</v>
      </c>
    </row>
    <row r="254" spans="1:9" ht="15.75" thickBot="1" x14ac:dyDescent="0.3">
      <c r="A254" s="31">
        <v>238</v>
      </c>
      <c r="B254" s="31">
        <v>146</v>
      </c>
      <c r="C254" s="79" t="s">
        <v>758</v>
      </c>
      <c r="D254" s="100" t="s">
        <v>759</v>
      </c>
      <c r="E254" s="442">
        <v>39.4</v>
      </c>
      <c r="F254" s="100" t="s">
        <v>654</v>
      </c>
      <c r="G254" s="100" t="s">
        <v>644</v>
      </c>
      <c r="H254" s="100" t="s">
        <v>568</v>
      </c>
      <c r="I254" s="100" t="s">
        <v>214</v>
      </c>
    </row>
    <row r="255" spans="1:9" ht="15.75" thickBot="1" x14ac:dyDescent="0.3">
      <c r="A255" s="31">
        <v>239</v>
      </c>
      <c r="B255" s="31" t="s">
        <v>188</v>
      </c>
      <c r="C255" s="79" t="s">
        <v>760</v>
      </c>
      <c r="D255" s="100">
        <v>61</v>
      </c>
      <c r="E255" s="442">
        <v>39.200000000000003</v>
      </c>
      <c r="F255" s="100" t="s">
        <v>761</v>
      </c>
      <c r="G255" s="100" t="s">
        <v>486</v>
      </c>
      <c r="H255" s="100">
        <v>27</v>
      </c>
      <c r="I255" s="100" t="s">
        <v>71</v>
      </c>
    </row>
    <row r="256" spans="1:9" ht="15.75" thickBot="1" x14ac:dyDescent="0.3">
      <c r="A256" s="31">
        <v>240</v>
      </c>
      <c r="B256" s="31" t="s">
        <v>65</v>
      </c>
      <c r="C256" s="79" t="s">
        <v>762</v>
      </c>
      <c r="D256" s="100" t="s">
        <v>763</v>
      </c>
      <c r="E256" s="442">
        <v>39.200000000000003</v>
      </c>
      <c r="F256" s="100" t="s">
        <v>356</v>
      </c>
      <c r="G256" s="100" t="s">
        <v>385</v>
      </c>
      <c r="H256" s="100" t="s">
        <v>764</v>
      </c>
      <c r="I256" s="100" t="s">
        <v>71</v>
      </c>
    </row>
    <row r="257" spans="1:9" ht="15.75" thickBot="1" x14ac:dyDescent="0.3">
      <c r="A257" s="31">
        <v>241</v>
      </c>
      <c r="B257" s="31">
        <v>40</v>
      </c>
      <c r="C257" s="79" t="s">
        <v>765</v>
      </c>
      <c r="D257" s="100" t="s">
        <v>324</v>
      </c>
      <c r="E257" s="442">
        <v>39</v>
      </c>
      <c r="F257" s="100" t="s">
        <v>75</v>
      </c>
      <c r="G257" s="100">
        <v>87</v>
      </c>
      <c r="H257" s="100" t="s">
        <v>766</v>
      </c>
      <c r="I257" s="100" t="s">
        <v>230</v>
      </c>
    </row>
    <row r="258" spans="1:9" ht="15.75" thickBot="1" x14ac:dyDescent="0.3">
      <c r="A258" s="31">
        <v>242</v>
      </c>
      <c r="B258" s="31">
        <v>45</v>
      </c>
      <c r="C258" s="79" t="s">
        <v>767</v>
      </c>
      <c r="D258" s="100" t="s">
        <v>768</v>
      </c>
      <c r="E258" s="442">
        <v>38.9</v>
      </c>
      <c r="F258" s="100" t="s">
        <v>412</v>
      </c>
      <c r="G258" s="100" t="s">
        <v>769</v>
      </c>
      <c r="H258" s="100" t="s">
        <v>26</v>
      </c>
      <c r="I258" s="100" t="s">
        <v>427</v>
      </c>
    </row>
    <row r="259" spans="1:9" ht="15.75" thickBot="1" x14ac:dyDescent="0.3">
      <c r="A259" s="31">
        <v>243</v>
      </c>
      <c r="B259" s="31">
        <v>132</v>
      </c>
      <c r="C259" s="79" t="s">
        <v>770</v>
      </c>
      <c r="D259" s="100" t="s">
        <v>115</v>
      </c>
      <c r="E259" s="442">
        <v>38.9</v>
      </c>
      <c r="F259" s="100" t="s">
        <v>221</v>
      </c>
      <c r="G259" s="100" t="s">
        <v>771</v>
      </c>
      <c r="H259" s="100" t="s">
        <v>772</v>
      </c>
      <c r="I259" s="100" t="s">
        <v>561</v>
      </c>
    </row>
    <row r="260" spans="1:9" ht="15.75" thickBot="1" x14ac:dyDescent="0.3">
      <c r="A260" s="31">
        <v>244</v>
      </c>
      <c r="B260" s="31" t="s">
        <v>122</v>
      </c>
      <c r="C260" s="79" t="s">
        <v>773</v>
      </c>
      <c r="D260" s="100" t="s">
        <v>228</v>
      </c>
      <c r="E260" s="442">
        <v>38.799999999999997</v>
      </c>
      <c r="F260" s="100" t="s">
        <v>774</v>
      </c>
      <c r="G260" s="100" t="s">
        <v>766</v>
      </c>
      <c r="H260" s="100" t="s">
        <v>254</v>
      </c>
      <c r="I260" s="100" t="s">
        <v>71</v>
      </c>
    </row>
    <row r="261" spans="1:9" ht="15.75" thickBot="1" x14ac:dyDescent="0.3">
      <c r="A261" s="31">
        <v>245</v>
      </c>
      <c r="B261" s="31" t="s">
        <v>126</v>
      </c>
      <c r="C261" s="79" t="s">
        <v>775</v>
      </c>
      <c r="D261" s="100" t="s">
        <v>85</v>
      </c>
      <c r="E261" s="442">
        <v>38.799999999999997</v>
      </c>
      <c r="F261" s="100" t="s">
        <v>388</v>
      </c>
      <c r="G261" s="100" t="s">
        <v>776</v>
      </c>
      <c r="H261" s="100" t="s">
        <v>365</v>
      </c>
      <c r="I261" s="100" t="s">
        <v>71</v>
      </c>
    </row>
    <row r="262" spans="1:9" ht="15.75" thickBot="1" x14ac:dyDescent="0.3">
      <c r="A262" s="31">
        <v>246</v>
      </c>
      <c r="B262" s="31" t="s">
        <v>65</v>
      </c>
      <c r="C262" s="79" t="s">
        <v>777</v>
      </c>
      <c r="D262" s="100" t="s">
        <v>119</v>
      </c>
      <c r="E262" s="442">
        <v>38.799999999999997</v>
      </c>
      <c r="F262" s="100" t="s">
        <v>778</v>
      </c>
      <c r="G262" s="100" t="s">
        <v>735</v>
      </c>
      <c r="H262" s="100" t="s">
        <v>635</v>
      </c>
      <c r="I262" s="100" t="s">
        <v>71</v>
      </c>
    </row>
    <row r="263" spans="1:9" ht="15.75" thickBot="1" x14ac:dyDescent="0.3">
      <c r="A263" s="576">
        <v>247</v>
      </c>
      <c r="B263" s="576" t="s">
        <v>65</v>
      </c>
      <c r="C263" s="592" t="s">
        <v>779</v>
      </c>
      <c r="D263" s="594" t="s">
        <v>780</v>
      </c>
      <c r="E263" s="761">
        <v>38.799999999999997</v>
      </c>
      <c r="F263" s="594" t="s">
        <v>781</v>
      </c>
      <c r="G263" s="594">
        <v>60</v>
      </c>
      <c r="H263" s="594" t="s">
        <v>239</v>
      </c>
      <c r="I263" s="594" t="s">
        <v>71</v>
      </c>
    </row>
    <row r="264" spans="1:9" ht="15.75" thickBot="1" x14ac:dyDescent="0.3">
      <c r="A264" s="31">
        <v>248</v>
      </c>
      <c r="B264" s="31">
        <v>39</v>
      </c>
      <c r="C264" s="79" t="s">
        <v>782</v>
      </c>
      <c r="D264" s="100">
        <v>76</v>
      </c>
      <c r="E264" s="442">
        <v>38.6</v>
      </c>
      <c r="F264" s="100" t="s">
        <v>685</v>
      </c>
      <c r="G264" s="100">
        <v>79</v>
      </c>
      <c r="H264" s="100" t="s">
        <v>783</v>
      </c>
      <c r="I264" s="100" t="s">
        <v>784</v>
      </c>
    </row>
    <row r="265" spans="1:9" ht="15.75" thickBot="1" x14ac:dyDescent="0.3">
      <c r="A265" s="31">
        <v>249</v>
      </c>
      <c r="B265" s="31">
        <v>91</v>
      </c>
      <c r="C265" s="79" t="s">
        <v>785</v>
      </c>
      <c r="D265" s="100" t="s">
        <v>41</v>
      </c>
      <c r="E265" s="442">
        <v>38.5</v>
      </c>
      <c r="F265" s="100" t="s">
        <v>555</v>
      </c>
      <c r="G265" s="100" t="s">
        <v>631</v>
      </c>
      <c r="H265" s="100" t="s">
        <v>786</v>
      </c>
      <c r="I265" s="100" t="s">
        <v>179</v>
      </c>
    </row>
    <row r="266" spans="1:9" ht="15.75" thickBot="1" x14ac:dyDescent="0.3">
      <c r="A266" s="31">
        <v>250</v>
      </c>
      <c r="B266" s="31" t="s">
        <v>80</v>
      </c>
      <c r="C266" s="79" t="s">
        <v>787</v>
      </c>
      <c r="D266" s="100" t="s">
        <v>33</v>
      </c>
      <c r="E266" s="442">
        <v>38.4</v>
      </c>
      <c r="F266" s="100" t="s">
        <v>788</v>
      </c>
      <c r="G266" s="100" t="s">
        <v>512</v>
      </c>
      <c r="H266" s="100" t="s">
        <v>170</v>
      </c>
      <c r="I266" s="100" t="s">
        <v>71</v>
      </c>
    </row>
    <row r="267" spans="1:9" ht="15.75" thickBot="1" x14ac:dyDescent="0.3">
      <c r="A267" s="31">
        <v>251</v>
      </c>
      <c r="B267" s="31" t="s">
        <v>80</v>
      </c>
      <c r="C267" s="79" t="s">
        <v>789</v>
      </c>
      <c r="D267" s="100" t="s">
        <v>596</v>
      </c>
      <c r="E267" s="442">
        <v>38.299999999999997</v>
      </c>
      <c r="F267" s="100" t="s">
        <v>130</v>
      </c>
      <c r="G267" s="100" t="s">
        <v>389</v>
      </c>
      <c r="H267" s="100" t="s">
        <v>790</v>
      </c>
      <c r="I267" s="100" t="s">
        <v>71</v>
      </c>
    </row>
    <row r="268" spans="1:9" ht="15.75" thickBot="1" x14ac:dyDescent="0.3">
      <c r="A268" s="31">
        <v>252</v>
      </c>
      <c r="B268" s="31" t="s">
        <v>122</v>
      </c>
      <c r="C268" s="79" t="s">
        <v>791</v>
      </c>
      <c r="D268" s="100" t="s">
        <v>418</v>
      </c>
      <c r="E268" s="442">
        <v>38.200000000000003</v>
      </c>
      <c r="F268" s="100" t="s">
        <v>415</v>
      </c>
      <c r="G268" s="100">
        <v>26</v>
      </c>
      <c r="H268" s="100" t="s">
        <v>792</v>
      </c>
      <c r="I268" s="100" t="s">
        <v>71</v>
      </c>
    </row>
    <row r="269" spans="1:9" ht="15.75" thickBot="1" x14ac:dyDescent="0.3">
      <c r="A269" s="31">
        <v>253</v>
      </c>
      <c r="B269" s="31" t="s">
        <v>80</v>
      </c>
      <c r="C269" s="79" t="s">
        <v>793</v>
      </c>
      <c r="D269" s="100">
        <v>73</v>
      </c>
      <c r="E269" s="442">
        <v>38.200000000000003</v>
      </c>
      <c r="F269" s="100" t="s">
        <v>794</v>
      </c>
      <c r="G269" s="100" t="s">
        <v>381</v>
      </c>
      <c r="H269" s="100" t="s">
        <v>581</v>
      </c>
      <c r="I269" s="100" t="s">
        <v>71</v>
      </c>
    </row>
    <row r="270" spans="1:9" ht="15.75" thickBot="1" x14ac:dyDescent="0.3">
      <c r="A270" s="31">
        <v>254</v>
      </c>
      <c r="B270" s="31" t="s">
        <v>126</v>
      </c>
      <c r="C270" s="79" t="s">
        <v>795</v>
      </c>
      <c r="D270" s="100" t="s">
        <v>102</v>
      </c>
      <c r="E270" s="442">
        <v>37.9</v>
      </c>
      <c r="F270" s="100" t="s">
        <v>743</v>
      </c>
      <c r="G270" s="100" t="s">
        <v>796</v>
      </c>
      <c r="H270" s="100" t="s">
        <v>797</v>
      </c>
      <c r="I270" s="100" t="s">
        <v>71</v>
      </c>
    </row>
    <row r="271" spans="1:9" ht="15.75" thickBot="1" x14ac:dyDescent="0.3">
      <c r="A271" s="31">
        <v>255</v>
      </c>
      <c r="B271" s="31" t="s">
        <v>188</v>
      </c>
      <c r="C271" s="79" t="s">
        <v>798</v>
      </c>
      <c r="D271" s="100" t="s">
        <v>799</v>
      </c>
      <c r="E271" s="442">
        <v>37.700000000000003</v>
      </c>
      <c r="F271" s="100" t="s">
        <v>800</v>
      </c>
      <c r="G271" s="100" t="s">
        <v>272</v>
      </c>
      <c r="H271" s="100" t="s">
        <v>774</v>
      </c>
      <c r="I271" s="100" t="s">
        <v>71</v>
      </c>
    </row>
    <row r="272" spans="1:9" ht="15.75" thickBot="1" x14ac:dyDescent="0.3">
      <c r="A272" s="31">
        <v>256</v>
      </c>
      <c r="B272" s="31" t="s">
        <v>65</v>
      </c>
      <c r="C272" s="79" t="s">
        <v>801</v>
      </c>
      <c r="D272" s="100" t="s">
        <v>471</v>
      </c>
      <c r="E272" s="442">
        <v>37.700000000000003</v>
      </c>
      <c r="F272" s="100" t="s">
        <v>802</v>
      </c>
      <c r="G272" s="100">
        <v>48</v>
      </c>
      <c r="H272" s="100" t="s">
        <v>803</v>
      </c>
      <c r="I272" s="100" t="s">
        <v>71</v>
      </c>
    </row>
    <row r="273" spans="1:9" ht="15.75" thickBot="1" x14ac:dyDescent="0.3">
      <c r="A273" s="31">
        <v>257</v>
      </c>
      <c r="B273" s="31" t="s">
        <v>65</v>
      </c>
      <c r="C273" s="79" t="s">
        <v>804</v>
      </c>
      <c r="D273" s="100">
        <v>52</v>
      </c>
      <c r="E273" s="442">
        <v>37.4</v>
      </c>
      <c r="F273" s="100" t="s">
        <v>805</v>
      </c>
      <c r="G273" s="100" t="s">
        <v>446</v>
      </c>
      <c r="H273" s="100" t="s">
        <v>445</v>
      </c>
      <c r="I273" s="100" t="s">
        <v>71</v>
      </c>
    </row>
    <row r="274" spans="1:9" ht="15.75" thickBot="1" x14ac:dyDescent="0.3">
      <c r="A274" s="31">
        <v>258</v>
      </c>
      <c r="B274" s="31">
        <v>107</v>
      </c>
      <c r="C274" s="79" t="s">
        <v>806</v>
      </c>
      <c r="D274" s="100" t="s">
        <v>474</v>
      </c>
      <c r="E274" s="442">
        <v>37.1</v>
      </c>
      <c r="F274" s="100" t="s">
        <v>554</v>
      </c>
      <c r="G274" s="100" t="s">
        <v>320</v>
      </c>
      <c r="H274" s="100" t="s">
        <v>140</v>
      </c>
      <c r="I274" s="100" t="s">
        <v>386</v>
      </c>
    </row>
    <row r="275" spans="1:9" ht="15.75" thickBot="1" x14ac:dyDescent="0.3">
      <c r="A275" s="576">
        <v>259</v>
      </c>
      <c r="B275" s="576" t="s">
        <v>107</v>
      </c>
      <c r="C275" s="592" t="s">
        <v>807</v>
      </c>
      <c r="D275" s="594" t="s">
        <v>535</v>
      </c>
      <c r="E275" s="761">
        <v>37</v>
      </c>
      <c r="F275" s="594" t="s">
        <v>236</v>
      </c>
      <c r="G275" s="594" t="s">
        <v>52</v>
      </c>
      <c r="H275" s="594" t="s">
        <v>808</v>
      </c>
      <c r="I275" s="594" t="s">
        <v>71</v>
      </c>
    </row>
    <row r="276" spans="1:9" ht="15.75" thickBot="1" x14ac:dyDescent="0.3">
      <c r="A276" s="31">
        <v>260</v>
      </c>
      <c r="B276" s="31" t="s">
        <v>188</v>
      </c>
      <c r="C276" s="79" t="s">
        <v>809</v>
      </c>
      <c r="D276" s="100" t="s">
        <v>259</v>
      </c>
      <c r="E276" s="442">
        <v>36.9</v>
      </c>
      <c r="F276" s="100" t="s">
        <v>542</v>
      </c>
      <c r="G276" s="100" t="s">
        <v>810</v>
      </c>
      <c r="H276" s="100" t="s">
        <v>293</v>
      </c>
      <c r="I276" s="100" t="s">
        <v>71</v>
      </c>
    </row>
    <row r="277" spans="1:9" ht="15.75" thickBot="1" x14ac:dyDescent="0.3">
      <c r="A277" s="31">
        <v>261</v>
      </c>
      <c r="B277" s="31">
        <v>11</v>
      </c>
      <c r="C277" s="79" t="s">
        <v>811</v>
      </c>
      <c r="D277" s="100" t="s">
        <v>812</v>
      </c>
      <c r="E277" s="442">
        <v>36.799999999999997</v>
      </c>
      <c r="F277" s="100" t="s">
        <v>813</v>
      </c>
      <c r="G277" s="100" t="s">
        <v>27</v>
      </c>
      <c r="H277" s="100" t="s">
        <v>814</v>
      </c>
      <c r="I277" s="100" t="s">
        <v>719</v>
      </c>
    </row>
    <row r="278" spans="1:9" ht="15.75" thickBot="1" x14ac:dyDescent="0.3">
      <c r="A278" s="31">
        <v>262</v>
      </c>
      <c r="B278" s="31" t="s">
        <v>188</v>
      </c>
      <c r="C278" s="79" t="s">
        <v>815</v>
      </c>
      <c r="D278" s="100" t="s">
        <v>296</v>
      </c>
      <c r="E278" s="442">
        <v>36.700000000000003</v>
      </c>
      <c r="F278" s="100" t="s">
        <v>659</v>
      </c>
      <c r="G278" s="100" t="s">
        <v>524</v>
      </c>
      <c r="H278" s="100" t="s">
        <v>578</v>
      </c>
      <c r="I278" s="100" t="s">
        <v>71</v>
      </c>
    </row>
    <row r="279" spans="1:9" ht="15.75" thickBot="1" x14ac:dyDescent="0.3">
      <c r="A279" s="576">
        <v>263</v>
      </c>
      <c r="B279" s="576">
        <v>186</v>
      </c>
      <c r="C279" s="592" t="s">
        <v>816</v>
      </c>
      <c r="D279" s="594" t="s">
        <v>150</v>
      </c>
      <c r="E279" s="761">
        <v>36.6</v>
      </c>
      <c r="F279" s="594" t="s">
        <v>772</v>
      </c>
      <c r="G279" s="594" t="s">
        <v>817</v>
      </c>
      <c r="H279" s="594" t="s">
        <v>810</v>
      </c>
      <c r="I279" s="594" t="s">
        <v>679</v>
      </c>
    </row>
    <row r="280" spans="1:9" ht="15.75" thickBot="1" x14ac:dyDescent="0.3">
      <c r="A280" s="31">
        <v>264</v>
      </c>
      <c r="B280" s="31" t="s">
        <v>122</v>
      </c>
      <c r="C280" s="79" t="s">
        <v>818</v>
      </c>
      <c r="D280" s="100">
        <v>52</v>
      </c>
      <c r="E280" s="442">
        <v>36.5</v>
      </c>
      <c r="F280" s="100" t="s">
        <v>212</v>
      </c>
      <c r="G280" s="100" t="s">
        <v>376</v>
      </c>
      <c r="H280" s="100" t="s">
        <v>180</v>
      </c>
      <c r="I280" s="100" t="s">
        <v>71</v>
      </c>
    </row>
    <row r="281" spans="1:9" ht="15.75" thickBot="1" x14ac:dyDescent="0.3">
      <c r="A281" s="31">
        <v>265</v>
      </c>
      <c r="B281" s="31" t="s">
        <v>80</v>
      </c>
      <c r="C281" s="79" t="s">
        <v>819</v>
      </c>
      <c r="D281" s="100" t="s">
        <v>820</v>
      </c>
      <c r="E281" s="442">
        <v>36.5</v>
      </c>
      <c r="F281" s="100" t="s">
        <v>821</v>
      </c>
      <c r="G281" s="100" t="s">
        <v>421</v>
      </c>
      <c r="H281" s="100" t="s">
        <v>580</v>
      </c>
      <c r="I281" s="100" t="s">
        <v>71</v>
      </c>
    </row>
    <row r="282" spans="1:9" ht="15.75" thickBot="1" x14ac:dyDescent="0.3">
      <c r="A282" s="31">
        <v>266</v>
      </c>
      <c r="B282" s="31">
        <v>121</v>
      </c>
      <c r="C282" s="79" t="s">
        <v>822</v>
      </c>
      <c r="D282" s="100" t="s">
        <v>430</v>
      </c>
      <c r="E282" s="442">
        <v>36.4</v>
      </c>
      <c r="F282" s="100" t="s">
        <v>578</v>
      </c>
      <c r="G282" s="100" t="s">
        <v>48</v>
      </c>
      <c r="H282" s="100" t="s">
        <v>572</v>
      </c>
      <c r="I282" s="100" t="s">
        <v>43</v>
      </c>
    </row>
    <row r="283" spans="1:9" ht="15.75" thickBot="1" x14ac:dyDescent="0.3">
      <c r="A283" s="31">
        <v>267</v>
      </c>
      <c r="B283" s="31" t="s">
        <v>188</v>
      </c>
      <c r="C283" s="79" t="s">
        <v>823</v>
      </c>
      <c r="D283" s="100" t="s">
        <v>39</v>
      </c>
      <c r="E283" s="442">
        <v>36.200000000000003</v>
      </c>
      <c r="F283" s="100" t="s">
        <v>824</v>
      </c>
      <c r="G283" s="100" t="s">
        <v>631</v>
      </c>
      <c r="H283" s="100" t="s">
        <v>581</v>
      </c>
      <c r="I283" s="100" t="s">
        <v>71</v>
      </c>
    </row>
    <row r="284" spans="1:9" ht="15.75" thickBot="1" x14ac:dyDescent="0.3">
      <c r="A284" s="31">
        <v>268</v>
      </c>
      <c r="B284" s="31" t="s">
        <v>188</v>
      </c>
      <c r="C284" s="79" t="s">
        <v>825</v>
      </c>
      <c r="D284" s="100" t="s">
        <v>119</v>
      </c>
      <c r="E284" s="442">
        <v>36.200000000000003</v>
      </c>
      <c r="F284" s="100" t="s">
        <v>567</v>
      </c>
      <c r="G284" s="100" t="s">
        <v>826</v>
      </c>
      <c r="H284" s="100">
        <v>24</v>
      </c>
      <c r="I284" s="100" t="s">
        <v>71</v>
      </c>
    </row>
    <row r="285" spans="1:9" ht="15.75" thickBot="1" x14ac:dyDescent="0.3">
      <c r="A285" s="31">
        <v>269</v>
      </c>
      <c r="B285" s="31" t="s">
        <v>65</v>
      </c>
      <c r="C285" s="79" t="s">
        <v>827</v>
      </c>
      <c r="D285" s="100" t="s">
        <v>168</v>
      </c>
      <c r="E285" s="442">
        <v>36.1</v>
      </c>
      <c r="F285" s="100" t="s">
        <v>698</v>
      </c>
      <c r="G285" s="100" t="s">
        <v>769</v>
      </c>
      <c r="H285" s="100" t="s">
        <v>824</v>
      </c>
      <c r="I285" s="100" t="s">
        <v>71</v>
      </c>
    </row>
    <row r="286" spans="1:9" ht="15.75" thickBot="1" x14ac:dyDescent="0.3">
      <c r="A286" s="31">
        <v>270</v>
      </c>
      <c r="B286" s="31">
        <v>148</v>
      </c>
      <c r="C286" s="79" t="s">
        <v>828</v>
      </c>
      <c r="D286" s="100" t="s">
        <v>370</v>
      </c>
      <c r="E286" s="442">
        <v>36</v>
      </c>
      <c r="F286" s="100" t="s">
        <v>101</v>
      </c>
      <c r="G286" s="100" t="s">
        <v>448</v>
      </c>
      <c r="H286" s="100" t="s">
        <v>549</v>
      </c>
      <c r="I286" s="100" t="s">
        <v>119</v>
      </c>
    </row>
    <row r="287" spans="1:9" ht="15.75" thickBot="1" x14ac:dyDescent="0.3">
      <c r="A287" s="31">
        <v>271</v>
      </c>
      <c r="B287" s="31" t="s">
        <v>188</v>
      </c>
      <c r="C287" s="79" t="s">
        <v>829</v>
      </c>
      <c r="D287" s="100">
        <v>67</v>
      </c>
      <c r="E287" s="442">
        <v>36</v>
      </c>
      <c r="F287" s="100" t="s">
        <v>830</v>
      </c>
      <c r="G287" s="100">
        <v>47</v>
      </c>
      <c r="H287" s="100">
        <v>19</v>
      </c>
      <c r="I287" s="100" t="s">
        <v>71</v>
      </c>
    </row>
    <row r="288" spans="1:9" ht="15.75" thickBot="1" x14ac:dyDescent="0.3">
      <c r="A288" s="31">
        <v>272</v>
      </c>
      <c r="B288" s="31">
        <v>165</v>
      </c>
      <c r="C288" s="79" t="s">
        <v>831</v>
      </c>
      <c r="D288" s="100" t="s">
        <v>324</v>
      </c>
      <c r="E288" s="442">
        <v>35.9</v>
      </c>
      <c r="F288" s="100" t="s">
        <v>431</v>
      </c>
      <c r="G288" s="100" t="s">
        <v>30</v>
      </c>
      <c r="H288" s="100" t="s">
        <v>659</v>
      </c>
      <c r="I288" s="100" t="s">
        <v>121</v>
      </c>
    </row>
    <row r="289" spans="1:9" ht="15.75" thickBot="1" x14ac:dyDescent="0.3">
      <c r="A289" s="31">
        <v>273</v>
      </c>
      <c r="B289" s="31">
        <v>154</v>
      </c>
      <c r="C289" s="79" t="s">
        <v>832</v>
      </c>
      <c r="D289" s="100">
        <v>78</v>
      </c>
      <c r="E289" s="442">
        <v>35.799999999999997</v>
      </c>
      <c r="F289" s="100" t="s">
        <v>833</v>
      </c>
      <c r="G289" s="100" t="s">
        <v>834</v>
      </c>
      <c r="H289" s="100">
        <v>32</v>
      </c>
      <c r="I289" s="100" t="s">
        <v>280</v>
      </c>
    </row>
    <row r="290" spans="1:9" ht="15.75" thickBot="1" x14ac:dyDescent="0.3">
      <c r="A290" s="31">
        <v>274</v>
      </c>
      <c r="B290" s="31" t="s">
        <v>65</v>
      </c>
      <c r="C290" s="79" t="s">
        <v>835</v>
      </c>
      <c r="D290" s="100" t="s">
        <v>484</v>
      </c>
      <c r="E290" s="442">
        <v>35.700000000000003</v>
      </c>
      <c r="F290" s="100" t="s">
        <v>542</v>
      </c>
      <c r="G290" s="100" t="s">
        <v>115</v>
      </c>
      <c r="H290" s="100" t="s">
        <v>216</v>
      </c>
      <c r="I290" s="100" t="s">
        <v>71</v>
      </c>
    </row>
    <row r="291" spans="1:9" ht="15.75" thickBot="1" x14ac:dyDescent="0.3">
      <c r="A291" s="31">
        <v>275</v>
      </c>
      <c r="B291" s="31">
        <v>103</v>
      </c>
      <c r="C291" s="79" t="s">
        <v>836</v>
      </c>
      <c r="D291" s="100" t="s">
        <v>837</v>
      </c>
      <c r="E291" s="442">
        <v>35.6</v>
      </c>
      <c r="F291" s="100" t="s">
        <v>349</v>
      </c>
      <c r="G291" s="100" t="s">
        <v>838</v>
      </c>
      <c r="H291" s="100" t="s">
        <v>133</v>
      </c>
      <c r="I291" s="100" t="s">
        <v>736</v>
      </c>
    </row>
    <row r="292" spans="1:9" ht="15.75" thickBot="1" x14ac:dyDescent="0.3">
      <c r="A292" s="31">
        <v>276</v>
      </c>
      <c r="B292" s="31" t="s">
        <v>126</v>
      </c>
      <c r="C292" s="79" t="s">
        <v>839</v>
      </c>
      <c r="D292" s="100" t="s">
        <v>547</v>
      </c>
      <c r="E292" s="442">
        <v>35.6</v>
      </c>
      <c r="F292" s="100" t="s">
        <v>774</v>
      </c>
      <c r="G292" s="100">
        <v>26</v>
      </c>
      <c r="H292" s="100">
        <v>32</v>
      </c>
      <c r="I292" s="100" t="s">
        <v>71</v>
      </c>
    </row>
    <row r="293" spans="1:9" ht="15.75" thickBot="1" x14ac:dyDescent="0.3">
      <c r="A293" s="31">
        <v>277</v>
      </c>
      <c r="B293" s="31" t="s">
        <v>65</v>
      </c>
      <c r="C293" s="79" t="s">
        <v>840</v>
      </c>
      <c r="D293" s="100" t="s">
        <v>367</v>
      </c>
      <c r="E293" s="442">
        <v>35.4</v>
      </c>
      <c r="F293" s="100" t="s">
        <v>580</v>
      </c>
      <c r="G293" s="100" t="s">
        <v>420</v>
      </c>
      <c r="H293" s="100" t="s">
        <v>794</v>
      </c>
      <c r="I293" s="100" t="s">
        <v>71</v>
      </c>
    </row>
    <row r="294" spans="1:9" ht="15.75" thickBot="1" x14ac:dyDescent="0.3">
      <c r="A294" s="31">
        <v>278</v>
      </c>
      <c r="B294" s="31">
        <v>144</v>
      </c>
      <c r="C294" s="79" t="s">
        <v>841</v>
      </c>
      <c r="D294" s="100">
        <v>71</v>
      </c>
      <c r="E294" s="442">
        <v>35.200000000000003</v>
      </c>
      <c r="F294" s="100" t="s">
        <v>168</v>
      </c>
      <c r="G294" s="100" t="s">
        <v>842</v>
      </c>
      <c r="H294" s="100" t="s">
        <v>250</v>
      </c>
      <c r="I294" s="100" t="s">
        <v>15</v>
      </c>
    </row>
    <row r="295" spans="1:9" ht="15.75" thickBot="1" x14ac:dyDescent="0.3">
      <c r="A295" s="31">
        <v>279</v>
      </c>
      <c r="B295" s="31" t="s">
        <v>65</v>
      </c>
      <c r="C295" s="79" t="s">
        <v>843</v>
      </c>
      <c r="D295" s="100">
        <v>52</v>
      </c>
      <c r="E295" s="442">
        <v>35.200000000000003</v>
      </c>
      <c r="F295" s="100" t="s">
        <v>794</v>
      </c>
      <c r="G295" s="100" t="s">
        <v>231</v>
      </c>
      <c r="H295" s="100" t="s">
        <v>301</v>
      </c>
      <c r="I295" s="100" t="s">
        <v>71</v>
      </c>
    </row>
    <row r="296" spans="1:9" ht="15.75" thickBot="1" x14ac:dyDescent="0.3">
      <c r="A296" s="31">
        <v>280</v>
      </c>
      <c r="B296" s="31" t="s">
        <v>122</v>
      </c>
      <c r="C296" s="79" t="s">
        <v>844</v>
      </c>
      <c r="D296" s="100" t="s">
        <v>611</v>
      </c>
      <c r="E296" s="442">
        <v>35</v>
      </c>
      <c r="F296" s="100" t="s">
        <v>620</v>
      </c>
      <c r="G296" s="100" t="s">
        <v>223</v>
      </c>
      <c r="H296" s="100" t="s">
        <v>208</v>
      </c>
      <c r="I296" s="100" t="s">
        <v>71</v>
      </c>
    </row>
    <row r="297" spans="1:9" ht="15.75" thickBot="1" x14ac:dyDescent="0.3">
      <c r="A297" s="31">
        <v>281</v>
      </c>
      <c r="B297" s="31" t="s">
        <v>126</v>
      </c>
      <c r="C297" s="79" t="s">
        <v>845</v>
      </c>
      <c r="D297" s="100" t="s">
        <v>287</v>
      </c>
      <c r="E297" s="442">
        <v>35</v>
      </c>
      <c r="F297" s="100" t="s">
        <v>541</v>
      </c>
      <c r="G297" s="100" t="s">
        <v>155</v>
      </c>
      <c r="H297" s="100">
        <v>31</v>
      </c>
      <c r="I297" s="100" t="s">
        <v>71</v>
      </c>
    </row>
    <row r="298" spans="1:9" ht="15.75" thickBot="1" x14ac:dyDescent="0.3">
      <c r="A298" s="31">
        <v>282</v>
      </c>
      <c r="B298" s="31" t="s">
        <v>122</v>
      </c>
      <c r="C298" s="79" t="s">
        <v>846</v>
      </c>
      <c r="D298" s="100" t="s">
        <v>407</v>
      </c>
      <c r="E298" s="442">
        <v>34.9</v>
      </c>
      <c r="F298" s="100">
        <v>34</v>
      </c>
      <c r="G298" s="100">
        <v>75</v>
      </c>
      <c r="H298" s="100" t="s">
        <v>283</v>
      </c>
      <c r="I298" s="100" t="s">
        <v>71</v>
      </c>
    </row>
    <row r="299" spans="1:9" ht="15.75" thickBot="1" x14ac:dyDescent="0.3">
      <c r="A299" s="31">
        <v>283</v>
      </c>
      <c r="B299" s="31" t="s">
        <v>126</v>
      </c>
      <c r="C299" s="79" t="s">
        <v>847</v>
      </c>
      <c r="D299" s="100" t="s">
        <v>33</v>
      </c>
      <c r="E299" s="442">
        <v>34.9</v>
      </c>
      <c r="F299" s="100" t="s">
        <v>109</v>
      </c>
      <c r="G299" s="100" t="s">
        <v>848</v>
      </c>
      <c r="H299" s="100">
        <v>31</v>
      </c>
      <c r="I299" s="100" t="s">
        <v>71</v>
      </c>
    </row>
    <row r="300" spans="1:9" ht="15.75" thickBot="1" x14ac:dyDescent="0.3">
      <c r="A300" s="31">
        <v>284</v>
      </c>
      <c r="B300" s="31">
        <v>83</v>
      </c>
      <c r="C300" s="79" t="s">
        <v>849</v>
      </c>
      <c r="D300" s="100" t="s">
        <v>474</v>
      </c>
      <c r="E300" s="442">
        <v>34.799999999999997</v>
      </c>
      <c r="F300" s="100" t="s">
        <v>129</v>
      </c>
      <c r="G300" s="100" t="s">
        <v>373</v>
      </c>
      <c r="H300" s="100" t="s">
        <v>383</v>
      </c>
      <c r="I300" s="100" t="s">
        <v>307</v>
      </c>
    </row>
    <row r="301" spans="1:9" ht="15.75" thickBot="1" x14ac:dyDescent="0.3">
      <c r="A301" s="31">
        <v>285</v>
      </c>
      <c r="B301" s="31">
        <v>199</v>
      </c>
      <c r="C301" s="79" t="s">
        <v>850</v>
      </c>
      <c r="D301" s="100" t="s">
        <v>329</v>
      </c>
      <c r="E301" s="442">
        <v>34.799999999999997</v>
      </c>
      <c r="F301" s="100" t="s">
        <v>662</v>
      </c>
      <c r="G301" s="100" t="s">
        <v>814</v>
      </c>
      <c r="H301" s="100" t="s">
        <v>851</v>
      </c>
      <c r="I301" s="100" t="s">
        <v>58</v>
      </c>
    </row>
    <row r="302" spans="1:9" ht="15.75" thickBot="1" x14ac:dyDescent="0.3">
      <c r="A302" s="31">
        <v>286</v>
      </c>
      <c r="B302" s="31" t="s">
        <v>122</v>
      </c>
      <c r="C302" s="79" t="s">
        <v>852</v>
      </c>
      <c r="D302" s="100" t="s">
        <v>759</v>
      </c>
      <c r="E302" s="442">
        <v>34.799999999999997</v>
      </c>
      <c r="F302" s="100" t="s">
        <v>776</v>
      </c>
      <c r="G302" s="100" t="s">
        <v>759</v>
      </c>
      <c r="H302" s="100" t="s">
        <v>514</v>
      </c>
      <c r="I302" s="100" t="s">
        <v>71</v>
      </c>
    </row>
    <row r="303" spans="1:9" ht="15.75" thickBot="1" x14ac:dyDescent="0.3">
      <c r="A303" s="31">
        <v>287</v>
      </c>
      <c r="B303" s="31" t="s">
        <v>65</v>
      </c>
      <c r="C303" s="79" t="s">
        <v>853</v>
      </c>
      <c r="D303" s="100" t="s">
        <v>516</v>
      </c>
      <c r="E303" s="442">
        <v>34.799999999999997</v>
      </c>
      <c r="F303" s="100" t="s">
        <v>854</v>
      </c>
      <c r="G303" s="100" t="s">
        <v>736</v>
      </c>
      <c r="H303" s="100" t="s">
        <v>855</v>
      </c>
      <c r="I303" s="100" t="s">
        <v>71</v>
      </c>
    </row>
    <row r="304" spans="1:9" ht="15.75" thickBot="1" x14ac:dyDescent="0.3">
      <c r="A304" s="31">
        <v>288</v>
      </c>
      <c r="B304" s="31">
        <v>69</v>
      </c>
      <c r="C304" s="79" t="s">
        <v>856</v>
      </c>
      <c r="D304" s="100" t="s">
        <v>857</v>
      </c>
      <c r="E304" s="442">
        <v>34.6</v>
      </c>
      <c r="F304" s="100" t="s">
        <v>858</v>
      </c>
      <c r="G304" s="100" t="s">
        <v>99</v>
      </c>
      <c r="H304" s="100" t="s">
        <v>163</v>
      </c>
      <c r="I304" s="100" t="s">
        <v>696</v>
      </c>
    </row>
    <row r="305" spans="1:9" ht="15.75" thickBot="1" x14ac:dyDescent="0.3">
      <c r="A305" s="31">
        <v>289</v>
      </c>
      <c r="B305" s="31" t="s">
        <v>107</v>
      </c>
      <c r="C305" s="79" t="s">
        <v>859</v>
      </c>
      <c r="D305" s="100">
        <v>67</v>
      </c>
      <c r="E305" s="442">
        <v>34.6</v>
      </c>
      <c r="F305" s="100" t="s">
        <v>578</v>
      </c>
      <c r="G305" s="100" t="s">
        <v>860</v>
      </c>
      <c r="H305" s="100" t="s">
        <v>776</v>
      </c>
      <c r="I305" s="100" t="s">
        <v>71</v>
      </c>
    </row>
    <row r="306" spans="1:9" ht="15.75" thickBot="1" x14ac:dyDescent="0.3">
      <c r="A306" s="31">
        <v>290</v>
      </c>
      <c r="B306" s="31" t="s">
        <v>188</v>
      </c>
      <c r="C306" s="79" t="s">
        <v>861</v>
      </c>
      <c r="D306" s="100" t="s">
        <v>287</v>
      </c>
      <c r="E306" s="442">
        <v>34.6</v>
      </c>
      <c r="F306" s="100" t="s">
        <v>355</v>
      </c>
      <c r="G306" s="100" t="s">
        <v>399</v>
      </c>
      <c r="H306" s="100" t="s">
        <v>70</v>
      </c>
      <c r="I306" s="100" t="s">
        <v>71</v>
      </c>
    </row>
    <row r="307" spans="1:9" ht="15.75" thickBot="1" x14ac:dyDescent="0.3">
      <c r="A307" s="31">
        <v>291</v>
      </c>
      <c r="B307" s="31" t="s">
        <v>188</v>
      </c>
      <c r="C307" s="79" t="s">
        <v>862</v>
      </c>
      <c r="D307" s="100" t="s">
        <v>596</v>
      </c>
      <c r="E307" s="442">
        <v>34.5</v>
      </c>
      <c r="F307" s="100" t="s">
        <v>761</v>
      </c>
      <c r="G307" s="100" t="s">
        <v>863</v>
      </c>
      <c r="H307" s="100" t="s">
        <v>493</v>
      </c>
      <c r="I307" s="100" t="s">
        <v>71</v>
      </c>
    </row>
    <row r="308" spans="1:9" ht="15.75" thickBot="1" x14ac:dyDescent="0.3">
      <c r="A308" s="31">
        <v>292</v>
      </c>
      <c r="B308" s="31" t="s">
        <v>188</v>
      </c>
      <c r="C308" s="79" t="s">
        <v>864</v>
      </c>
      <c r="D308" s="100" t="s">
        <v>287</v>
      </c>
      <c r="E308" s="442">
        <v>34.5</v>
      </c>
      <c r="F308" s="100" t="s">
        <v>865</v>
      </c>
      <c r="G308" s="100">
        <v>30</v>
      </c>
      <c r="H308" s="100" t="s">
        <v>797</v>
      </c>
      <c r="I308" s="100" t="s">
        <v>71</v>
      </c>
    </row>
    <row r="309" spans="1:9" ht="15.75" thickBot="1" x14ac:dyDescent="0.3">
      <c r="A309" s="31">
        <v>293</v>
      </c>
      <c r="B309" s="31">
        <v>75</v>
      </c>
      <c r="C309" s="79" t="s">
        <v>866</v>
      </c>
      <c r="D309" s="100" t="s">
        <v>418</v>
      </c>
      <c r="E309" s="442">
        <v>34.4</v>
      </c>
      <c r="F309" s="100" t="s">
        <v>91</v>
      </c>
      <c r="G309" s="100" t="s">
        <v>459</v>
      </c>
      <c r="H309" s="100" t="s">
        <v>432</v>
      </c>
      <c r="I309" s="100" t="s">
        <v>136</v>
      </c>
    </row>
    <row r="310" spans="1:9" ht="15.75" thickBot="1" x14ac:dyDescent="0.3">
      <c r="A310" s="31">
        <v>294</v>
      </c>
      <c r="B310" s="31" t="s">
        <v>188</v>
      </c>
      <c r="C310" s="79" t="s">
        <v>867</v>
      </c>
      <c r="D310" s="100">
        <v>75</v>
      </c>
      <c r="E310" s="442">
        <v>34.4</v>
      </c>
      <c r="F310" s="100" t="s">
        <v>639</v>
      </c>
      <c r="G310" s="100" t="s">
        <v>239</v>
      </c>
      <c r="H310" s="100" t="s">
        <v>301</v>
      </c>
      <c r="I310" s="100" t="s">
        <v>71</v>
      </c>
    </row>
    <row r="311" spans="1:9" ht="15.75" thickBot="1" x14ac:dyDescent="0.3">
      <c r="A311" s="576">
        <v>295</v>
      </c>
      <c r="B311" s="576" t="s">
        <v>122</v>
      </c>
      <c r="C311" s="592" t="s">
        <v>868</v>
      </c>
      <c r="D311" s="594" t="s">
        <v>869</v>
      </c>
      <c r="E311" s="761">
        <v>34.200000000000003</v>
      </c>
      <c r="F311" s="594" t="s">
        <v>88</v>
      </c>
      <c r="G311" s="594" t="s">
        <v>870</v>
      </c>
      <c r="H311" s="594" t="s">
        <v>165</v>
      </c>
      <c r="I311" s="594" t="s">
        <v>71</v>
      </c>
    </row>
    <row r="312" spans="1:9" ht="15.75" thickBot="1" x14ac:dyDescent="0.3">
      <c r="A312" s="31">
        <v>296</v>
      </c>
      <c r="B312" s="31" t="s">
        <v>188</v>
      </c>
      <c r="C312" s="79" t="s">
        <v>871</v>
      </c>
      <c r="D312" s="100" t="s">
        <v>872</v>
      </c>
      <c r="E312" s="442">
        <v>34.200000000000003</v>
      </c>
      <c r="F312" s="100" t="s">
        <v>254</v>
      </c>
      <c r="G312" s="100" t="s">
        <v>212</v>
      </c>
      <c r="H312" s="100" t="s">
        <v>170</v>
      </c>
      <c r="I312" s="100" t="s">
        <v>71</v>
      </c>
    </row>
    <row r="313" spans="1:9" ht="15.75" thickBot="1" x14ac:dyDescent="0.3">
      <c r="A313" s="31">
        <v>297</v>
      </c>
      <c r="B313" s="31">
        <v>131</v>
      </c>
      <c r="C313" s="79" t="s">
        <v>873</v>
      </c>
      <c r="D313" s="100">
        <v>78</v>
      </c>
      <c r="E313" s="442">
        <v>34.1</v>
      </c>
      <c r="F313" s="100" t="s">
        <v>810</v>
      </c>
      <c r="G313" s="100" t="s">
        <v>874</v>
      </c>
      <c r="H313" s="100" t="s">
        <v>574</v>
      </c>
      <c r="I313" s="100">
        <v>52</v>
      </c>
    </row>
    <row r="314" spans="1:9" ht="15.75" thickBot="1" x14ac:dyDescent="0.3">
      <c r="A314" s="31">
        <v>298</v>
      </c>
      <c r="B314" s="31" t="s">
        <v>107</v>
      </c>
      <c r="C314" s="79" t="s">
        <v>875</v>
      </c>
      <c r="D314" s="100" t="s">
        <v>157</v>
      </c>
      <c r="E314" s="442">
        <v>34.1</v>
      </c>
      <c r="F314" s="100" t="s">
        <v>198</v>
      </c>
      <c r="G314" s="100" t="s">
        <v>10</v>
      </c>
      <c r="H314" s="100" t="s">
        <v>445</v>
      </c>
      <c r="I314" s="100" t="s">
        <v>71</v>
      </c>
    </row>
    <row r="315" spans="1:9" ht="15.75" thickBot="1" x14ac:dyDescent="0.3">
      <c r="A315" s="31">
        <v>299</v>
      </c>
      <c r="B315" s="31">
        <v>185</v>
      </c>
      <c r="C315" s="79" t="s">
        <v>876</v>
      </c>
      <c r="D315" s="100" t="s">
        <v>418</v>
      </c>
      <c r="E315" s="442">
        <v>34</v>
      </c>
      <c r="F315" s="100" t="s">
        <v>640</v>
      </c>
      <c r="G315" s="100" t="s">
        <v>411</v>
      </c>
      <c r="H315" s="100" t="s">
        <v>493</v>
      </c>
      <c r="I315" s="100" t="s">
        <v>52</v>
      </c>
    </row>
    <row r="316" spans="1:9" ht="15.75" thickBot="1" x14ac:dyDescent="0.3">
      <c r="A316" s="31">
        <v>300</v>
      </c>
      <c r="B316" s="31" t="s">
        <v>65</v>
      </c>
      <c r="C316" s="79" t="s">
        <v>877</v>
      </c>
      <c r="D316" s="100" t="s">
        <v>57</v>
      </c>
      <c r="E316" s="442">
        <v>33.9</v>
      </c>
      <c r="F316" s="100" t="s">
        <v>878</v>
      </c>
      <c r="G316" s="100" t="s">
        <v>52</v>
      </c>
      <c r="H316" s="100" t="s">
        <v>660</v>
      </c>
      <c r="I316" s="100" t="s">
        <v>71</v>
      </c>
    </row>
    <row r="317" spans="1:9" ht="15.75" thickBot="1" x14ac:dyDescent="0.3">
      <c r="A317" s="31">
        <v>301</v>
      </c>
      <c r="B317" s="31">
        <v>109</v>
      </c>
      <c r="C317" s="79" t="s">
        <v>879</v>
      </c>
      <c r="D317" s="100">
        <v>100</v>
      </c>
      <c r="E317" s="442">
        <v>33.799999999999997</v>
      </c>
      <c r="F317" s="100" t="s">
        <v>880</v>
      </c>
      <c r="G317" s="100" t="s">
        <v>421</v>
      </c>
      <c r="H317" s="100" t="s">
        <v>581</v>
      </c>
      <c r="I317" s="100" t="s">
        <v>26</v>
      </c>
    </row>
    <row r="318" spans="1:9" ht="15.75" thickBot="1" x14ac:dyDescent="0.3">
      <c r="A318" s="31">
        <v>302</v>
      </c>
      <c r="B318" s="31" t="s">
        <v>107</v>
      </c>
      <c r="C318" s="79" t="s">
        <v>881</v>
      </c>
      <c r="D318" s="100" t="s">
        <v>882</v>
      </c>
      <c r="E318" s="442">
        <v>33.799999999999997</v>
      </c>
      <c r="F318" s="100" t="s">
        <v>254</v>
      </c>
      <c r="G318" s="100" t="s">
        <v>537</v>
      </c>
      <c r="H318" s="100" t="s">
        <v>571</v>
      </c>
      <c r="I318" s="100" t="s">
        <v>71</v>
      </c>
    </row>
    <row r="319" spans="1:9" ht="15.75" thickBot="1" x14ac:dyDescent="0.3">
      <c r="A319" s="31">
        <v>303</v>
      </c>
      <c r="B319" s="31">
        <v>19</v>
      </c>
      <c r="C319" s="79" t="s">
        <v>883</v>
      </c>
      <c r="D319" s="100" t="s">
        <v>404</v>
      </c>
      <c r="E319" s="442">
        <v>33.700000000000003</v>
      </c>
      <c r="F319" s="100" t="s">
        <v>884</v>
      </c>
      <c r="G319" s="100">
        <v>59</v>
      </c>
      <c r="H319" s="100" t="s">
        <v>358</v>
      </c>
      <c r="I319" s="100" t="s">
        <v>537</v>
      </c>
    </row>
    <row r="320" spans="1:9" ht="15.75" thickBot="1" x14ac:dyDescent="0.3">
      <c r="A320" s="31">
        <v>304</v>
      </c>
      <c r="B320" s="31" t="s">
        <v>80</v>
      </c>
      <c r="C320" s="79" t="s">
        <v>885</v>
      </c>
      <c r="D320" s="100" t="s">
        <v>768</v>
      </c>
      <c r="E320" s="442">
        <v>33.700000000000003</v>
      </c>
      <c r="F320" s="100">
        <v>17</v>
      </c>
      <c r="G320" s="100" t="s">
        <v>104</v>
      </c>
      <c r="H320" s="100" t="s">
        <v>295</v>
      </c>
      <c r="I320" s="100" t="s">
        <v>71</v>
      </c>
    </row>
    <row r="321" spans="1:9" ht="15.75" thickBot="1" x14ac:dyDescent="0.3">
      <c r="A321" s="31">
        <v>305</v>
      </c>
      <c r="B321" s="31" t="s">
        <v>126</v>
      </c>
      <c r="C321" s="79" t="s">
        <v>886</v>
      </c>
      <c r="D321" s="100" t="s">
        <v>177</v>
      </c>
      <c r="E321" s="442">
        <v>33.6</v>
      </c>
      <c r="F321" s="100" t="s">
        <v>612</v>
      </c>
      <c r="G321" s="100" t="s">
        <v>504</v>
      </c>
      <c r="H321" s="100" t="s">
        <v>698</v>
      </c>
      <c r="I321" s="100" t="s">
        <v>71</v>
      </c>
    </row>
    <row r="322" spans="1:9" ht="15.75" thickBot="1" x14ac:dyDescent="0.3">
      <c r="A322" s="31">
        <v>306</v>
      </c>
      <c r="B322" s="31" t="s">
        <v>126</v>
      </c>
      <c r="C322" s="79" t="s">
        <v>887</v>
      </c>
      <c r="D322" s="100" t="s">
        <v>888</v>
      </c>
      <c r="E322" s="442">
        <v>33.6</v>
      </c>
      <c r="F322" s="100" t="s">
        <v>466</v>
      </c>
      <c r="G322" s="100" t="s">
        <v>482</v>
      </c>
      <c r="H322" s="100" t="s">
        <v>889</v>
      </c>
      <c r="I322" s="100" t="s">
        <v>71</v>
      </c>
    </row>
    <row r="323" spans="1:9" ht="15.75" thickBot="1" x14ac:dyDescent="0.3">
      <c r="A323" s="31">
        <v>307</v>
      </c>
      <c r="B323" s="31" t="s">
        <v>65</v>
      </c>
      <c r="C323" s="79" t="s">
        <v>890</v>
      </c>
      <c r="D323" s="100" t="s">
        <v>354</v>
      </c>
      <c r="E323" s="442">
        <v>33.6</v>
      </c>
      <c r="F323" s="100" t="s">
        <v>891</v>
      </c>
      <c r="G323" s="100" t="s">
        <v>552</v>
      </c>
      <c r="H323" s="100" t="s">
        <v>805</v>
      </c>
      <c r="I323" s="100" t="s">
        <v>71</v>
      </c>
    </row>
    <row r="324" spans="1:9" ht="15.75" thickBot="1" x14ac:dyDescent="0.3">
      <c r="A324" s="31">
        <v>308</v>
      </c>
      <c r="B324" s="31">
        <v>81</v>
      </c>
      <c r="C324" s="79" t="s">
        <v>892</v>
      </c>
      <c r="D324" s="100" t="s">
        <v>644</v>
      </c>
      <c r="E324" s="442">
        <v>33.5</v>
      </c>
      <c r="F324" s="100">
        <v>58</v>
      </c>
      <c r="G324" s="100" t="s">
        <v>482</v>
      </c>
      <c r="H324" s="100" t="s">
        <v>167</v>
      </c>
      <c r="I324" s="100" t="s">
        <v>414</v>
      </c>
    </row>
    <row r="325" spans="1:9" ht="15.75" thickBot="1" x14ac:dyDescent="0.3">
      <c r="A325" s="31">
        <v>309</v>
      </c>
      <c r="B325" s="31">
        <v>103</v>
      </c>
      <c r="C325" s="79" t="s">
        <v>893</v>
      </c>
      <c r="D325" s="100" t="s">
        <v>894</v>
      </c>
      <c r="E325" s="442">
        <v>33.4</v>
      </c>
      <c r="F325" s="100">
        <v>30</v>
      </c>
      <c r="G325" s="100" t="s">
        <v>455</v>
      </c>
      <c r="H325" s="100" t="s">
        <v>278</v>
      </c>
      <c r="I325" s="100" t="s">
        <v>736</v>
      </c>
    </row>
    <row r="326" spans="1:9" ht="15.75" thickBot="1" x14ac:dyDescent="0.3">
      <c r="A326" s="31">
        <v>310</v>
      </c>
      <c r="B326" s="31" t="s">
        <v>188</v>
      </c>
      <c r="C326" s="79" t="s">
        <v>895</v>
      </c>
      <c r="D326" s="100" t="s">
        <v>896</v>
      </c>
      <c r="E326" s="442">
        <v>33.4</v>
      </c>
      <c r="F326" s="100" t="s">
        <v>891</v>
      </c>
      <c r="G326" s="100" t="s">
        <v>160</v>
      </c>
      <c r="H326" s="100" t="s">
        <v>558</v>
      </c>
      <c r="I326" s="100" t="s">
        <v>71</v>
      </c>
    </row>
    <row r="327" spans="1:9" ht="15.75" thickBot="1" x14ac:dyDescent="0.3">
      <c r="A327" s="31">
        <v>311</v>
      </c>
      <c r="B327" s="31" t="s">
        <v>122</v>
      </c>
      <c r="C327" s="79" t="s">
        <v>897</v>
      </c>
      <c r="D327" s="100" t="s">
        <v>898</v>
      </c>
      <c r="E327" s="442">
        <v>33.299999999999997</v>
      </c>
      <c r="F327" s="100">
        <v>16</v>
      </c>
      <c r="G327" s="100" t="s">
        <v>872</v>
      </c>
      <c r="H327" s="100" t="s">
        <v>217</v>
      </c>
      <c r="I327" s="100" t="s">
        <v>71</v>
      </c>
    </row>
    <row r="328" spans="1:9" ht="15.75" thickBot="1" x14ac:dyDescent="0.3">
      <c r="A328" s="31">
        <v>312</v>
      </c>
      <c r="B328" s="31">
        <v>132</v>
      </c>
      <c r="C328" s="79" t="s">
        <v>899</v>
      </c>
      <c r="D328" s="100" t="s">
        <v>368</v>
      </c>
      <c r="E328" s="442">
        <v>33.200000000000003</v>
      </c>
      <c r="F328" s="100" t="s">
        <v>654</v>
      </c>
      <c r="G328" s="100" t="s">
        <v>57</v>
      </c>
      <c r="H328" s="100" t="s">
        <v>361</v>
      </c>
      <c r="I328" s="100" t="s">
        <v>561</v>
      </c>
    </row>
    <row r="329" spans="1:9" ht="15.75" thickBot="1" x14ac:dyDescent="0.3">
      <c r="A329" s="31">
        <v>313</v>
      </c>
      <c r="B329" s="31" t="s">
        <v>65</v>
      </c>
      <c r="C329" s="79" t="s">
        <v>900</v>
      </c>
      <c r="D329" s="100" t="s">
        <v>658</v>
      </c>
      <c r="E329" s="442">
        <v>33</v>
      </c>
      <c r="F329" s="100" t="s">
        <v>901</v>
      </c>
      <c r="G329" s="100" t="s">
        <v>427</v>
      </c>
      <c r="H329" s="100" t="s">
        <v>239</v>
      </c>
      <c r="I329" s="100" t="s">
        <v>71</v>
      </c>
    </row>
    <row r="330" spans="1:9" ht="15.75" thickBot="1" x14ac:dyDescent="0.3">
      <c r="A330" s="31">
        <v>314</v>
      </c>
      <c r="B330" s="31" t="s">
        <v>188</v>
      </c>
      <c r="C330" s="79" t="s">
        <v>902</v>
      </c>
      <c r="D330" s="100">
        <v>68</v>
      </c>
      <c r="E330" s="442">
        <v>32.9</v>
      </c>
      <c r="F330" s="100" t="s">
        <v>796</v>
      </c>
      <c r="G330" s="100" t="s">
        <v>128</v>
      </c>
      <c r="H330" s="100" t="s">
        <v>239</v>
      </c>
      <c r="I330" s="100" t="s">
        <v>71</v>
      </c>
    </row>
    <row r="331" spans="1:9" ht="15.75" thickBot="1" x14ac:dyDescent="0.3">
      <c r="A331" s="31">
        <v>315</v>
      </c>
      <c r="B331" s="31">
        <v>67</v>
      </c>
      <c r="C331" s="79" t="s">
        <v>903</v>
      </c>
      <c r="D331" s="100" t="s">
        <v>904</v>
      </c>
      <c r="E331" s="442">
        <v>32.799999999999997</v>
      </c>
      <c r="F331" s="100">
        <v>48</v>
      </c>
      <c r="G331" s="100" t="s">
        <v>736</v>
      </c>
      <c r="H331" s="100" t="s">
        <v>673</v>
      </c>
      <c r="I331" s="100">
        <v>61</v>
      </c>
    </row>
    <row r="332" spans="1:9" ht="15.75" thickBot="1" x14ac:dyDescent="0.3">
      <c r="A332" s="31">
        <v>316</v>
      </c>
      <c r="B332" s="31">
        <v>118</v>
      </c>
      <c r="C332" s="79" t="s">
        <v>905</v>
      </c>
      <c r="D332" s="100" t="s">
        <v>642</v>
      </c>
      <c r="E332" s="442">
        <v>32.799999999999997</v>
      </c>
      <c r="F332" s="100" t="s">
        <v>774</v>
      </c>
      <c r="G332" s="100" t="s">
        <v>670</v>
      </c>
      <c r="H332" s="100" t="s">
        <v>301</v>
      </c>
      <c r="I332" s="100">
        <v>53</v>
      </c>
    </row>
    <row r="333" spans="1:9" ht="15.75" thickBot="1" x14ac:dyDescent="0.3">
      <c r="A333" s="576">
        <v>317</v>
      </c>
      <c r="B333" s="576" t="s">
        <v>65</v>
      </c>
      <c r="C333" s="592" t="s">
        <v>906</v>
      </c>
      <c r="D333" s="594" t="s">
        <v>386</v>
      </c>
      <c r="E333" s="761">
        <v>32.799999999999997</v>
      </c>
      <c r="F333" s="594" t="s">
        <v>542</v>
      </c>
      <c r="G333" s="594" t="s">
        <v>907</v>
      </c>
      <c r="H333" s="594" t="s">
        <v>701</v>
      </c>
      <c r="I333" s="594" t="s">
        <v>71</v>
      </c>
    </row>
    <row r="334" spans="1:9" ht="15.75" thickBot="1" x14ac:dyDescent="0.3">
      <c r="A334" s="31">
        <v>318</v>
      </c>
      <c r="B334" s="31">
        <v>54</v>
      </c>
      <c r="C334" s="79" t="s">
        <v>908</v>
      </c>
      <c r="D334" s="100">
        <v>92</v>
      </c>
      <c r="E334" s="442">
        <v>32.700000000000003</v>
      </c>
      <c r="F334" s="100" t="s">
        <v>909</v>
      </c>
      <c r="G334" s="100">
        <v>37</v>
      </c>
      <c r="H334" s="100" t="s">
        <v>48</v>
      </c>
      <c r="I334" s="100" t="s">
        <v>92</v>
      </c>
    </row>
    <row r="335" spans="1:9" ht="15.75" thickBot="1" x14ac:dyDescent="0.3">
      <c r="A335" s="31">
        <v>319</v>
      </c>
      <c r="B335" s="31" t="s">
        <v>188</v>
      </c>
      <c r="C335" s="79" t="s">
        <v>910</v>
      </c>
      <c r="D335" s="100" t="s">
        <v>33</v>
      </c>
      <c r="E335" s="442">
        <v>32.700000000000003</v>
      </c>
      <c r="F335" s="100" t="s">
        <v>725</v>
      </c>
      <c r="G335" s="100" t="s">
        <v>481</v>
      </c>
      <c r="H335" s="100" t="s">
        <v>612</v>
      </c>
      <c r="I335" s="100" t="s">
        <v>71</v>
      </c>
    </row>
    <row r="336" spans="1:9" ht="15.75" thickBot="1" x14ac:dyDescent="0.3">
      <c r="A336" s="576">
        <v>320</v>
      </c>
      <c r="B336" s="576">
        <v>119</v>
      </c>
      <c r="C336" s="592" t="s">
        <v>911</v>
      </c>
      <c r="D336" s="594" t="s">
        <v>423</v>
      </c>
      <c r="E336" s="761">
        <v>32.6</v>
      </c>
      <c r="F336" s="594" t="s">
        <v>219</v>
      </c>
      <c r="G336" s="594" t="s">
        <v>138</v>
      </c>
      <c r="H336" s="594" t="s">
        <v>797</v>
      </c>
      <c r="I336" s="594" t="s">
        <v>235</v>
      </c>
    </row>
    <row r="337" spans="1:9" ht="15.75" thickBot="1" x14ac:dyDescent="0.3">
      <c r="A337" s="31">
        <v>321</v>
      </c>
      <c r="B337" s="31">
        <v>182</v>
      </c>
      <c r="C337" s="79" t="s">
        <v>912</v>
      </c>
      <c r="D337" s="100" t="s">
        <v>104</v>
      </c>
      <c r="E337" s="442">
        <v>32.6</v>
      </c>
      <c r="F337" s="100" t="s">
        <v>212</v>
      </c>
      <c r="G337" s="100" t="s">
        <v>165</v>
      </c>
      <c r="H337" s="100" t="s">
        <v>285</v>
      </c>
      <c r="I337" s="100" t="s">
        <v>673</v>
      </c>
    </row>
    <row r="338" spans="1:9" ht="15.75" thickBot="1" x14ac:dyDescent="0.3">
      <c r="A338" s="31">
        <v>322</v>
      </c>
      <c r="B338" s="31" t="s">
        <v>65</v>
      </c>
      <c r="C338" s="79" t="s">
        <v>913</v>
      </c>
      <c r="D338" s="100" t="s">
        <v>48</v>
      </c>
      <c r="E338" s="442">
        <v>32.6</v>
      </c>
      <c r="F338" s="100" t="s">
        <v>778</v>
      </c>
      <c r="G338" s="100" t="s">
        <v>848</v>
      </c>
      <c r="H338" s="100" t="s">
        <v>298</v>
      </c>
      <c r="I338" s="100" t="s">
        <v>71</v>
      </c>
    </row>
    <row r="339" spans="1:9" ht="15.75" thickBot="1" x14ac:dyDescent="0.3">
      <c r="A339" s="576">
        <v>323</v>
      </c>
      <c r="B339" s="576">
        <v>98</v>
      </c>
      <c r="C339" s="592" t="s">
        <v>914</v>
      </c>
      <c r="D339" s="594" t="s">
        <v>247</v>
      </c>
      <c r="E339" s="761">
        <v>32.4</v>
      </c>
      <c r="F339" s="594">
        <v>45</v>
      </c>
      <c r="G339" s="594" t="s">
        <v>780</v>
      </c>
      <c r="H339" s="594" t="s">
        <v>660</v>
      </c>
      <c r="I339" s="594" t="s">
        <v>421</v>
      </c>
    </row>
    <row r="340" spans="1:9" ht="15.75" thickBot="1" x14ac:dyDescent="0.3">
      <c r="A340" s="31">
        <v>324</v>
      </c>
      <c r="B340" s="31">
        <v>196</v>
      </c>
      <c r="C340" s="79" t="s">
        <v>915</v>
      </c>
      <c r="D340" s="100" t="s">
        <v>916</v>
      </c>
      <c r="E340" s="442">
        <v>32.4</v>
      </c>
      <c r="F340" s="100" t="s">
        <v>238</v>
      </c>
      <c r="G340" s="100" t="s">
        <v>363</v>
      </c>
      <c r="H340" s="100" t="s">
        <v>917</v>
      </c>
      <c r="I340" s="100">
        <v>46</v>
      </c>
    </row>
    <row r="341" spans="1:9" ht="15.75" thickBot="1" x14ac:dyDescent="0.3">
      <c r="A341" s="31">
        <v>325</v>
      </c>
      <c r="B341" s="31" t="s">
        <v>188</v>
      </c>
      <c r="C341" s="79" t="s">
        <v>918</v>
      </c>
      <c r="D341" s="100" t="s">
        <v>783</v>
      </c>
      <c r="E341" s="442">
        <v>32.4</v>
      </c>
      <c r="F341" s="100" t="s">
        <v>919</v>
      </c>
      <c r="G341" s="100" t="s">
        <v>301</v>
      </c>
      <c r="H341" s="100" t="s">
        <v>129</v>
      </c>
      <c r="I341" s="100" t="s">
        <v>71</v>
      </c>
    </row>
    <row r="342" spans="1:9" ht="15.75" thickBot="1" x14ac:dyDescent="0.3">
      <c r="A342" s="31">
        <v>326</v>
      </c>
      <c r="B342" s="31">
        <v>113</v>
      </c>
      <c r="C342" s="79" t="s">
        <v>920</v>
      </c>
      <c r="D342" s="100" t="s">
        <v>751</v>
      </c>
      <c r="E342" s="442">
        <v>32.200000000000003</v>
      </c>
      <c r="F342" s="100" t="s">
        <v>266</v>
      </c>
      <c r="G342" s="100">
        <v>75</v>
      </c>
      <c r="H342" s="100" t="s">
        <v>631</v>
      </c>
      <c r="I342" s="100" t="s">
        <v>161</v>
      </c>
    </row>
    <row r="343" spans="1:9" ht="15.75" thickBot="1" x14ac:dyDescent="0.3">
      <c r="A343" s="31">
        <v>327</v>
      </c>
      <c r="B343" s="31" t="s">
        <v>188</v>
      </c>
      <c r="C343" s="79" t="s">
        <v>921</v>
      </c>
      <c r="D343" s="100" t="s">
        <v>10</v>
      </c>
      <c r="E343" s="442">
        <v>32.200000000000003</v>
      </c>
      <c r="F343" s="100" t="s">
        <v>803</v>
      </c>
      <c r="G343" s="100" t="s">
        <v>656</v>
      </c>
      <c r="H343" s="100" t="s">
        <v>295</v>
      </c>
      <c r="I343" s="100" t="s">
        <v>71</v>
      </c>
    </row>
    <row r="344" spans="1:9" ht="15.75" thickBot="1" x14ac:dyDescent="0.3">
      <c r="A344" s="576">
        <v>328</v>
      </c>
      <c r="B344" s="576" t="s">
        <v>65</v>
      </c>
      <c r="C344" s="592" t="s">
        <v>922</v>
      </c>
      <c r="D344" s="594" t="s">
        <v>260</v>
      </c>
      <c r="E344" s="761">
        <v>32.1</v>
      </c>
      <c r="F344" s="594" t="s">
        <v>458</v>
      </c>
      <c r="G344" s="594" t="s">
        <v>555</v>
      </c>
      <c r="H344" s="594" t="s">
        <v>701</v>
      </c>
      <c r="I344" s="594" t="s">
        <v>71</v>
      </c>
    </row>
    <row r="345" spans="1:9" ht="15.75" thickBot="1" x14ac:dyDescent="0.3">
      <c r="A345" s="31">
        <v>329</v>
      </c>
      <c r="B345" s="31" t="s">
        <v>122</v>
      </c>
      <c r="C345" s="79" t="s">
        <v>923</v>
      </c>
      <c r="D345" s="100">
        <v>74</v>
      </c>
      <c r="E345" s="442">
        <v>32</v>
      </c>
      <c r="F345" s="100" t="s">
        <v>563</v>
      </c>
      <c r="G345" s="100" t="s">
        <v>924</v>
      </c>
      <c r="H345" s="100" t="s">
        <v>295</v>
      </c>
      <c r="I345" s="100" t="s">
        <v>71</v>
      </c>
    </row>
    <row r="346" spans="1:9" ht="15.75" thickBot="1" x14ac:dyDescent="0.3">
      <c r="A346" s="31">
        <v>330</v>
      </c>
      <c r="B346" s="31" t="s">
        <v>188</v>
      </c>
      <c r="C346" s="79" t="s">
        <v>925</v>
      </c>
      <c r="D346" s="100" t="s">
        <v>783</v>
      </c>
      <c r="E346" s="442">
        <v>32</v>
      </c>
      <c r="F346" s="100" t="s">
        <v>564</v>
      </c>
      <c r="G346" s="100" t="s">
        <v>272</v>
      </c>
      <c r="H346" s="100" t="s">
        <v>629</v>
      </c>
      <c r="I346" s="100" t="s">
        <v>71</v>
      </c>
    </row>
    <row r="347" spans="1:9" ht="15.75" thickBot="1" x14ac:dyDescent="0.3">
      <c r="A347" s="31">
        <v>331</v>
      </c>
      <c r="B347" s="31">
        <v>80</v>
      </c>
      <c r="C347" s="79" t="s">
        <v>926</v>
      </c>
      <c r="D347" s="100" t="s">
        <v>22</v>
      </c>
      <c r="E347" s="442">
        <v>31.9</v>
      </c>
      <c r="F347" s="100" t="s">
        <v>200</v>
      </c>
      <c r="G347" s="100" t="s">
        <v>408</v>
      </c>
      <c r="H347" s="100" t="s">
        <v>561</v>
      </c>
      <c r="I347" s="100" t="s">
        <v>721</v>
      </c>
    </row>
    <row r="348" spans="1:9" ht="15.75" thickBot="1" x14ac:dyDescent="0.3">
      <c r="A348" s="31">
        <v>332</v>
      </c>
      <c r="B348" s="31" t="s">
        <v>107</v>
      </c>
      <c r="C348" s="79" t="s">
        <v>927</v>
      </c>
      <c r="D348" s="100" t="s">
        <v>928</v>
      </c>
      <c r="E348" s="442">
        <v>31.9</v>
      </c>
      <c r="F348" s="100" t="s">
        <v>449</v>
      </c>
      <c r="G348" s="100" t="s">
        <v>929</v>
      </c>
      <c r="H348" s="100" t="s">
        <v>930</v>
      </c>
      <c r="I348" s="100" t="s">
        <v>71</v>
      </c>
    </row>
    <row r="349" spans="1:9" ht="15.75" thickBot="1" x14ac:dyDescent="0.3">
      <c r="A349" s="31">
        <v>333</v>
      </c>
      <c r="B349" s="31" t="s">
        <v>80</v>
      </c>
      <c r="C349" s="79" t="s">
        <v>931</v>
      </c>
      <c r="D349" s="100" t="s">
        <v>414</v>
      </c>
      <c r="E349" s="442">
        <v>31.9</v>
      </c>
      <c r="F349" s="100" t="s">
        <v>83</v>
      </c>
      <c r="G349" s="100" t="s">
        <v>932</v>
      </c>
      <c r="H349" s="100" t="s">
        <v>618</v>
      </c>
      <c r="I349" s="100" t="s">
        <v>71</v>
      </c>
    </row>
    <row r="350" spans="1:9" ht="15.75" thickBot="1" x14ac:dyDescent="0.3">
      <c r="A350" s="31">
        <v>334</v>
      </c>
      <c r="B350" s="31" t="s">
        <v>126</v>
      </c>
      <c r="C350" s="79" t="s">
        <v>933</v>
      </c>
      <c r="D350" s="100" t="s">
        <v>56</v>
      </c>
      <c r="E350" s="442">
        <v>31.8</v>
      </c>
      <c r="F350" s="100" t="s">
        <v>445</v>
      </c>
      <c r="G350" s="100" t="s">
        <v>435</v>
      </c>
      <c r="H350" s="100" t="s">
        <v>385</v>
      </c>
      <c r="I350" s="100" t="s">
        <v>71</v>
      </c>
    </row>
    <row r="351" spans="1:9" ht="15.75" thickBot="1" x14ac:dyDescent="0.3">
      <c r="A351" s="31">
        <v>335</v>
      </c>
      <c r="B351" s="31">
        <v>82</v>
      </c>
      <c r="C351" s="79" t="s">
        <v>934</v>
      </c>
      <c r="D351" s="100">
        <v>74</v>
      </c>
      <c r="E351" s="442">
        <v>31.7</v>
      </c>
      <c r="F351" s="100" t="s">
        <v>167</v>
      </c>
      <c r="G351" s="100">
        <v>55</v>
      </c>
      <c r="H351" s="100" t="s">
        <v>259</v>
      </c>
      <c r="I351" s="100" t="s">
        <v>77</v>
      </c>
    </row>
    <row r="352" spans="1:9" ht="15.75" thickBot="1" x14ac:dyDescent="0.3">
      <c r="A352" s="31">
        <v>336</v>
      </c>
      <c r="B352" s="31">
        <v>173</v>
      </c>
      <c r="C352" s="79" t="s">
        <v>935</v>
      </c>
      <c r="D352" s="100" t="s">
        <v>936</v>
      </c>
      <c r="E352" s="442">
        <v>31.6</v>
      </c>
      <c r="F352" s="100" t="s">
        <v>581</v>
      </c>
      <c r="G352" s="100" t="s">
        <v>138</v>
      </c>
      <c r="H352" s="100" t="s">
        <v>542</v>
      </c>
      <c r="I352" s="100" t="s">
        <v>260</v>
      </c>
    </row>
    <row r="353" spans="1:9" ht="15.75" thickBot="1" x14ac:dyDescent="0.3">
      <c r="A353" s="576">
        <v>337</v>
      </c>
      <c r="B353" s="576">
        <v>103</v>
      </c>
      <c r="C353" s="592" t="s">
        <v>937</v>
      </c>
      <c r="D353" s="594">
        <v>79</v>
      </c>
      <c r="E353" s="761">
        <v>31.5</v>
      </c>
      <c r="F353" s="594" t="s">
        <v>121</v>
      </c>
      <c r="G353" s="594" t="s">
        <v>280</v>
      </c>
      <c r="H353" s="594" t="s">
        <v>212</v>
      </c>
      <c r="I353" s="594" t="s">
        <v>736</v>
      </c>
    </row>
    <row r="354" spans="1:9" ht="15.75" thickBot="1" x14ac:dyDescent="0.3">
      <c r="A354" s="31">
        <v>338</v>
      </c>
      <c r="B354" s="31" t="s">
        <v>122</v>
      </c>
      <c r="C354" s="79" t="s">
        <v>938</v>
      </c>
      <c r="D354" s="100" t="s">
        <v>939</v>
      </c>
      <c r="E354" s="442">
        <v>31.5</v>
      </c>
      <c r="F354" s="100" t="s">
        <v>105</v>
      </c>
      <c r="G354" s="100" t="s">
        <v>940</v>
      </c>
      <c r="H354" s="100" t="s">
        <v>486</v>
      </c>
      <c r="I354" s="100" t="s">
        <v>71</v>
      </c>
    </row>
    <row r="355" spans="1:9" ht="15.75" thickBot="1" x14ac:dyDescent="0.3">
      <c r="A355" s="31">
        <v>339</v>
      </c>
      <c r="B355" s="31">
        <v>178</v>
      </c>
      <c r="C355" s="79" t="s">
        <v>941</v>
      </c>
      <c r="D355" s="100">
        <v>73</v>
      </c>
      <c r="E355" s="442">
        <v>31.3</v>
      </c>
      <c r="F355" s="100" t="s">
        <v>704</v>
      </c>
      <c r="G355" s="100" t="s">
        <v>77</v>
      </c>
      <c r="H355" s="100">
        <v>38</v>
      </c>
      <c r="I355" s="100" t="s">
        <v>78</v>
      </c>
    </row>
    <row r="356" spans="1:9" ht="15.75" thickBot="1" x14ac:dyDescent="0.3">
      <c r="A356" s="31">
        <v>340</v>
      </c>
      <c r="B356" s="31">
        <v>188</v>
      </c>
      <c r="C356" s="79" t="s">
        <v>942</v>
      </c>
      <c r="D356" s="100" t="s">
        <v>373</v>
      </c>
      <c r="E356" s="442">
        <v>31.3</v>
      </c>
      <c r="F356" s="100" t="s">
        <v>541</v>
      </c>
      <c r="G356" s="100" t="s">
        <v>462</v>
      </c>
      <c r="H356" s="100" t="s">
        <v>283</v>
      </c>
      <c r="I356" s="100" t="s">
        <v>614</v>
      </c>
    </row>
    <row r="357" spans="1:9" ht="15.75" thickBot="1" x14ac:dyDescent="0.3">
      <c r="A357" s="576">
        <v>341</v>
      </c>
      <c r="B357" s="576" t="s">
        <v>65</v>
      </c>
      <c r="C357" s="592" t="s">
        <v>943</v>
      </c>
      <c r="D357" s="594" t="s">
        <v>43</v>
      </c>
      <c r="E357" s="761">
        <v>31.3</v>
      </c>
      <c r="F357" s="594" t="s">
        <v>242</v>
      </c>
      <c r="G357" s="594" t="s">
        <v>649</v>
      </c>
      <c r="H357" s="594" t="s">
        <v>727</v>
      </c>
      <c r="I357" s="594" t="s">
        <v>71</v>
      </c>
    </row>
    <row r="358" spans="1:9" ht="15.75" thickBot="1" x14ac:dyDescent="0.3">
      <c r="A358" s="31">
        <v>342</v>
      </c>
      <c r="B358" s="31">
        <v>111</v>
      </c>
      <c r="C358" s="79" t="s">
        <v>944</v>
      </c>
      <c r="D358" s="100" t="s">
        <v>945</v>
      </c>
      <c r="E358" s="442">
        <v>31.2</v>
      </c>
      <c r="F358" s="100" t="s">
        <v>776</v>
      </c>
      <c r="G358" s="100" t="s">
        <v>368</v>
      </c>
      <c r="H358" s="100" t="s">
        <v>880</v>
      </c>
      <c r="I358" s="100" t="s">
        <v>588</v>
      </c>
    </row>
    <row r="359" spans="1:9" ht="15.75" thickBot="1" x14ac:dyDescent="0.3">
      <c r="A359" s="31">
        <v>343</v>
      </c>
      <c r="B359" s="31" t="s">
        <v>65</v>
      </c>
      <c r="C359" s="79" t="s">
        <v>946</v>
      </c>
      <c r="D359" s="100" t="s">
        <v>614</v>
      </c>
      <c r="E359" s="442">
        <v>31.2</v>
      </c>
      <c r="F359" s="100">
        <v>22</v>
      </c>
      <c r="G359" s="100" t="s">
        <v>620</v>
      </c>
      <c r="H359" s="100" t="s">
        <v>571</v>
      </c>
      <c r="I359" s="100" t="s">
        <v>71</v>
      </c>
    </row>
    <row r="360" spans="1:9" ht="15.75" thickBot="1" x14ac:dyDescent="0.3">
      <c r="A360" s="31">
        <v>344</v>
      </c>
      <c r="B360" s="31" t="s">
        <v>126</v>
      </c>
      <c r="C360" s="79" t="s">
        <v>947</v>
      </c>
      <c r="D360" s="100" t="s">
        <v>614</v>
      </c>
      <c r="E360" s="442">
        <v>31.1</v>
      </c>
      <c r="F360" s="100" t="s">
        <v>687</v>
      </c>
      <c r="G360" s="100" t="s">
        <v>198</v>
      </c>
      <c r="H360" s="100" t="s">
        <v>948</v>
      </c>
      <c r="I360" s="100" t="s">
        <v>71</v>
      </c>
    </row>
    <row r="361" spans="1:9" ht="15.75" thickBot="1" x14ac:dyDescent="0.3">
      <c r="A361" s="31">
        <v>345</v>
      </c>
      <c r="B361" s="31" t="s">
        <v>188</v>
      </c>
      <c r="C361" s="79" t="s">
        <v>949</v>
      </c>
      <c r="D361" s="100" t="s">
        <v>363</v>
      </c>
      <c r="E361" s="442">
        <v>31.1</v>
      </c>
      <c r="F361" s="100">
        <v>23</v>
      </c>
      <c r="G361" s="100" t="s">
        <v>104</v>
      </c>
      <c r="H361" s="100" t="s">
        <v>774</v>
      </c>
      <c r="I361" s="100" t="s">
        <v>71</v>
      </c>
    </row>
    <row r="362" spans="1:9" ht="15.75" thickBot="1" x14ac:dyDescent="0.3">
      <c r="A362" s="31">
        <v>346</v>
      </c>
      <c r="B362" s="31" t="s">
        <v>188</v>
      </c>
      <c r="C362" s="79" t="s">
        <v>950</v>
      </c>
      <c r="D362" s="100" t="s">
        <v>708</v>
      </c>
      <c r="E362" s="442">
        <v>31.1</v>
      </c>
      <c r="F362" s="100" t="s">
        <v>618</v>
      </c>
      <c r="G362" s="100" t="s">
        <v>95</v>
      </c>
      <c r="H362" s="100" t="s">
        <v>951</v>
      </c>
      <c r="I362" s="100" t="s">
        <v>71</v>
      </c>
    </row>
    <row r="363" spans="1:9" ht="15.75" thickBot="1" x14ac:dyDescent="0.3">
      <c r="A363" s="31">
        <v>347</v>
      </c>
      <c r="B363" s="31" t="s">
        <v>122</v>
      </c>
      <c r="C363" s="79" t="s">
        <v>952</v>
      </c>
      <c r="D363" s="100" t="s">
        <v>115</v>
      </c>
      <c r="E363" s="442">
        <v>31</v>
      </c>
      <c r="F363" s="100" t="s">
        <v>953</v>
      </c>
      <c r="G363" s="100" t="s">
        <v>155</v>
      </c>
      <c r="H363" s="100" t="s">
        <v>67</v>
      </c>
      <c r="I363" s="100" t="s">
        <v>71</v>
      </c>
    </row>
    <row r="364" spans="1:9" ht="15.75" thickBot="1" x14ac:dyDescent="0.3">
      <c r="A364" s="31">
        <v>348</v>
      </c>
      <c r="B364" s="31" t="s">
        <v>107</v>
      </c>
      <c r="C364" s="79" t="s">
        <v>954</v>
      </c>
      <c r="D364" s="100">
        <v>100</v>
      </c>
      <c r="E364" s="442">
        <v>31</v>
      </c>
      <c r="F364" s="100" t="s">
        <v>955</v>
      </c>
      <c r="G364" s="100" t="s">
        <v>743</v>
      </c>
      <c r="H364" s="100" t="s">
        <v>956</v>
      </c>
      <c r="I364" s="100" t="s">
        <v>71</v>
      </c>
    </row>
    <row r="365" spans="1:9" ht="15.75" thickBot="1" x14ac:dyDescent="0.3">
      <c r="A365" s="31">
        <v>349</v>
      </c>
      <c r="B365" s="31" t="s">
        <v>188</v>
      </c>
      <c r="C365" s="79" t="s">
        <v>957</v>
      </c>
      <c r="D365" s="100" t="s">
        <v>273</v>
      </c>
      <c r="E365" s="442">
        <v>30.8</v>
      </c>
      <c r="F365" s="100">
        <v>12</v>
      </c>
      <c r="G365" s="100" t="s">
        <v>306</v>
      </c>
      <c r="H365" s="100" t="s">
        <v>624</v>
      </c>
      <c r="I365" s="100" t="s">
        <v>71</v>
      </c>
    </row>
    <row r="366" spans="1:9" ht="15.75" thickBot="1" x14ac:dyDescent="0.3">
      <c r="A366" s="31">
        <v>350</v>
      </c>
      <c r="B366" s="31" t="s">
        <v>107</v>
      </c>
      <c r="C366" s="79" t="s">
        <v>958</v>
      </c>
      <c r="D366" s="100" t="s">
        <v>551</v>
      </c>
      <c r="E366" s="442">
        <v>30.7</v>
      </c>
      <c r="F366" s="100" t="s">
        <v>959</v>
      </c>
      <c r="G366" s="100" t="s">
        <v>44</v>
      </c>
      <c r="H366" s="100" t="s">
        <v>701</v>
      </c>
      <c r="I366" s="100" t="s">
        <v>71</v>
      </c>
    </row>
    <row r="367" spans="1:9" ht="15.75" thickBot="1" x14ac:dyDescent="0.3">
      <c r="A367" s="31">
        <v>351</v>
      </c>
      <c r="B367" s="31" t="s">
        <v>188</v>
      </c>
      <c r="C367" s="79" t="s">
        <v>960</v>
      </c>
      <c r="D367" s="100" t="s">
        <v>428</v>
      </c>
      <c r="E367" s="442">
        <v>30.7</v>
      </c>
      <c r="F367" s="100" t="s">
        <v>659</v>
      </c>
      <c r="G367" s="100" t="s">
        <v>741</v>
      </c>
      <c r="H367" s="100" t="s">
        <v>192</v>
      </c>
      <c r="I367" s="100" t="s">
        <v>71</v>
      </c>
    </row>
    <row r="368" spans="1:9" ht="15.75" thickBot="1" x14ac:dyDescent="0.3">
      <c r="A368" s="31">
        <v>352</v>
      </c>
      <c r="B368" s="31">
        <v>138</v>
      </c>
      <c r="C368" s="79" t="s">
        <v>961</v>
      </c>
      <c r="D368" s="100" t="s">
        <v>962</v>
      </c>
      <c r="E368" s="442">
        <v>30.6</v>
      </c>
      <c r="F368" s="100" t="s">
        <v>208</v>
      </c>
      <c r="G368" s="100" t="s">
        <v>814</v>
      </c>
      <c r="H368" s="100" t="s">
        <v>568</v>
      </c>
      <c r="I368" s="100" t="s">
        <v>963</v>
      </c>
    </row>
    <row r="369" spans="1:9" ht="15.75" thickBot="1" x14ac:dyDescent="0.3">
      <c r="A369" s="31">
        <v>353</v>
      </c>
      <c r="B369" s="31" t="s">
        <v>188</v>
      </c>
      <c r="C369" s="79" t="s">
        <v>964</v>
      </c>
      <c r="D369" s="100" t="s">
        <v>287</v>
      </c>
      <c r="E369" s="442">
        <v>30.6</v>
      </c>
      <c r="F369" s="100" t="s">
        <v>901</v>
      </c>
      <c r="G369" s="100" t="s">
        <v>73</v>
      </c>
      <c r="H369" s="100" t="s">
        <v>824</v>
      </c>
      <c r="I369" s="100" t="s">
        <v>71</v>
      </c>
    </row>
    <row r="370" spans="1:9" ht="15.75" thickBot="1" x14ac:dyDescent="0.3">
      <c r="A370" s="31">
        <v>354</v>
      </c>
      <c r="B370" s="31" t="s">
        <v>65</v>
      </c>
      <c r="C370" s="79" t="s">
        <v>965</v>
      </c>
      <c r="D370" s="100" t="s">
        <v>110</v>
      </c>
      <c r="E370" s="442">
        <v>30.4</v>
      </c>
      <c r="F370" s="100" t="s">
        <v>774</v>
      </c>
      <c r="G370" s="100" t="s">
        <v>733</v>
      </c>
      <c r="H370" s="100" t="s">
        <v>725</v>
      </c>
      <c r="I370" s="100" t="s">
        <v>71</v>
      </c>
    </row>
    <row r="371" spans="1:9" ht="15.75" thickBot="1" x14ac:dyDescent="0.3">
      <c r="A371" s="31">
        <v>355</v>
      </c>
      <c r="B371" s="31">
        <v>57</v>
      </c>
      <c r="C371" s="79" t="s">
        <v>966</v>
      </c>
      <c r="D371" s="100" t="s">
        <v>670</v>
      </c>
      <c r="E371" s="442">
        <v>30.3</v>
      </c>
      <c r="F371" s="100" t="s">
        <v>679</v>
      </c>
      <c r="G371" s="100" t="s">
        <v>155</v>
      </c>
      <c r="H371" s="100" t="s">
        <v>20</v>
      </c>
      <c r="I371" s="100" t="s">
        <v>74</v>
      </c>
    </row>
    <row r="372" spans="1:9" ht="15.75" thickBot="1" x14ac:dyDescent="0.3">
      <c r="A372" s="31">
        <v>356</v>
      </c>
      <c r="B372" s="31">
        <v>38</v>
      </c>
      <c r="C372" s="79" t="s">
        <v>967</v>
      </c>
      <c r="D372" s="100" t="s">
        <v>622</v>
      </c>
      <c r="E372" s="442">
        <v>30.2</v>
      </c>
      <c r="F372" s="100" t="s">
        <v>968</v>
      </c>
      <c r="G372" s="100" t="s">
        <v>135</v>
      </c>
      <c r="H372" s="100" t="s">
        <v>90</v>
      </c>
      <c r="I372" s="100" t="s">
        <v>685</v>
      </c>
    </row>
    <row r="373" spans="1:9" ht="15.75" thickBot="1" x14ac:dyDescent="0.3">
      <c r="A373" s="31">
        <v>357</v>
      </c>
      <c r="B373" s="31" t="s">
        <v>65</v>
      </c>
      <c r="C373" s="79" t="s">
        <v>969</v>
      </c>
      <c r="D373" s="100" t="s">
        <v>56</v>
      </c>
      <c r="E373" s="442">
        <v>30.2</v>
      </c>
      <c r="F373" s="100" t="s">
        <v>580</v>
      </c>
      <c r="G373" s="100" t="s">
        <v>210</v>
      </c>
      <c r="H373" s="100" t="s">
        <v>889</v>
      </c>
      <c r="I373" s="100" t="s">
        <v>71</v>
      </c>
    </row>
    <row r="374" spans="1:9" ht="15.75" thickBot="1" x14ac:dyDescent="0.3">
      <c r="A374" s="31">
        <v>358</v>
      </c>
      <c r="B374" s="31" t="s">
        <v>122</v>
      </c>
      <c r="C374" s="79" t="s">
        <v>970</v>
      </c>
      <c r="D374" s="100" t="s">
        <v>53</v>
      </c>
      <c r="E374" s="442">
        <v>30</v>
      </c>
      <c r="F374" s="100" t="s">
        <v>971</v>
      </c>
      <c r="G374" s="100" t="s">
        <v>290</v>
      </c>
      <c r="H374" s="100" t="s">
        <v>972</v>
      </c>
      <c r="I374" s="100" t="s">
        <v>71</v>
      </c>
    </row>
    <row r="375" spans="1:9" ht="15.75" thickBot="1" x14ac:dyDescent="0.3">
      <c r="A375" s="31">
        <v>359</v>
      </c>
      <c r="B375" s="31" t="s">
        <v>107</v>
      </c>
      <c r="C375" s="79" t="s">
        <v>973</v>
      </c>
      <c r="D375" s="100" t="s">
        <v>132</v>
      </c>
      <c r="E375" s="442">
        <v>30</v>
      </c>
      <c r="F375" s="100" t="s">
        <v>580</v>
      </c>
      <c r="G375" s="100" t="s">
        <v>119</v>
      </c>
      <c r="H375" s="100" t="s">
        <v>295</v>
      </c>
      <c r="I375" s="100" t="s">
        <v>71</v>
      </c>
    </row>
    <row r="376" spans="1:9" ht="15.75" thickBot="1" x14ac:dyDescent="0.3">
      <c r="A376" s="31">
        <v>360</v>
      </c>
      <c r="B376" s="31" t="s">
        <v>65</v>
      </c>
      <c r="C376" s="79" t="s">
        <v>974</v>
      </c>
      <c r="D376" s="100">
        <v>65</v>
      </c>
      <c r="E376" s="442">
        <v>29.6</v>
      </c>
      <c r="F376" s="100" t="s">
        <v>975</v>
      </c>
      <c r="G376" s="100" t="s">
        <v>423</v>
      </c>
      <c r="H376" s="100" t="s">
        <v>450</v>
      </c>
      <c r="I376" s="100" t="s">
        <v>71</v>
      </c>
    </row>
    <row r="377" spans="1:9" ht="15.75" thickBot="1" x14ac:dyDescent="0.3">
      <c r="A377" s="31">
        <v>361</v>
      </c>
      <c r="B377" s="31">
        <v>182</v>
      </c>
      <c r="C377" s="79" t="s">
        <v>976</v>
      </c>
      <c r="D377" s="100" t="s">
        <v>763</v>
      </c>
      <c r="E377" s="442">
        <v>29.4</v>
      </c>
      <c r="F377" s="100" t="s">
        <v>948</v>
      </c>
      <c r="G377" s="100">
        <v>91</v>
      </c>
      <c r="H377" s="100" t="s">
        <v>772</v>
      </c>
      <c r="I377" s="100" t="s">
        <v>673</v>
      </c>
    </row>
    <row r="378" spans="1:9" ht="15.75" thickBot="1" x14ac:dyDescent="0.3">
      <c r="A378" s="31">
        <v>362</v>
      </c>
      <c r="B378" s="31" t="s">
        <v>188</v>
      </c>
      <c r="C378" s="79" t="s">
        <v>977</v>
      </c>
      <c r="D378" s="100" t="s">
        <v>733</v>
      </c>
      <c r="E378" s="442">
        <v>29.4</v>
      </c>
      <c r="F378" s="100" t="s">
        <v>701</v>
      </c>
      <c r="G378" s="100" t="s">
        <v>736</v>
      </c>
      <c r="H378" s="100" t="s">
        <v>187</v>
      </c>
      <c r="I378" s="100" t="s">
        <v>71</v>
      </c>
    </row>
    <row r="379" spans="1:9" ht="15.75" thickBot="1" x14ac:dyDescent="0.3">
      <c r="A379" s="31">
        <v>363</v>
      </c>
      <c r="B379" s="31">
        <v>160</v>
      </c>
      <c r="C379" s="79" t="s">
        <v>978</v>
      </c>
      <c r="D379" s="100">
        <v>73</v>
      </c>
      <c r="E379" s="442">
        <v>29.3</v>
      </c>
      <c r="F379" s="100" t="s">
        <v>266</v>
      </c>
      <c r="G379" s="100" t="s">
        <v>535</v>
      </c>
      <c r="H379" s="100" t="s">
        <v>231</v>
      </c>
      <c r="I379" s="100">
        <v>49</v>
      </c>
    </row>
    <row r="380" spans="1:9" ht="15.75" thickBot="1" x14ac:dyDescent="0.3">
      <c r="A380" s="31">
        <v>364</v>
      </c>
      <c r="B380" s="31">
        <v>200</v>
      </c>
      <c r="C380" s="79" t="s">
        <v>979</v>
      </c>
      <c r="D380" s="100">
        <v>70</v>
      </c>
      <c r="E380" s="442">
        <v>29.3</v>
      </c>
      <c r="F380" s="100" t="s">
        <v>659</v>
      </c>
      <c r="G380" s="100" t="s">
        <v>116</v>
      </c>
      <c r="H380" s="100" t="s">
        <v>91</v>
      </c>
      <c r="I380" s="100" t="s">
        <v>153</v>
      </c>
    </row>
    <row r="381" spans="1:9" ht="15.75" thickBot="1" x14ac:dyDescent="0.3">
      <c r="A381" s="31">
        <v>365</v>
      </c>
      <c r="B381" s="31">
        <v>198</v>
      </c>
      <c r="C381" s="79" t="s">
        <v>980</v>
      </c>
      <c r="D381" s="100" t="s">
        <v>749</v>
      </c>
      <c r="E381" s="442">
        <v>29.2</v>
      </c>
      <c r="F381" s="100" t="s">
        <v>981</v>
      </c>
      <c r="G381" s="100" t="s">
        <v>532</v>
      </c>
      <c r="H381" s="100" t="s">
        <v>86</v>
      </c>
      <c r="I381" s="100" t="s">
        <v>982</v>
      </c>
    </row>
    <row r="382" spans="1:9" ht="15.75" thickBot="1" x14ac:dyDescent="0.3">
      <c r="A382" s="31">
        <v>366</v>
      </c>
      <c r="B382" s="31" t="s">
        <v>188</v>
      </c>
      <c r="C382" s="79" t="s">
        <v>983</v>
      </c>
      <c r="D382" s="100" t="s">
        <v>984</v>
      </c>
      <c r="E382" s="442">
        <v>29.2</v>
      </c>
      <c r="F382" s="100" t="s">
        <v>567</v>
      </c>
      <c r="G382" s="100" t="s">
        <v>985</v>
      </c>
      <c r="H382" s="100" t="s">
        <v>500</v>
      </c>
      <c r="I382" s="100" t="s">
        <v>71</v>
      </c>
    </row>
    <row r="383" spans="1:9" ht="15.75" thickBot="1" x14ac:dyDescent="0.3">
      <c r="A383" s="31">
        <v>367</v>
      </c>
      <c r="B383" s="31" t="s">
        <v>65</v>
      </c>
      <c r="C383" s="79" t="s">
        <v>986</v>
      </c>
      <c r="D383" s="100" t="s">
        <v>509</v>
      </c>
      <c r="E383" s="442">
        <v>29.2</v>
      </c>
      <c r="F383" s="100" t="s">
        <v>987</v>
      </c>
      <c r="G383" s="100" t="s">
        <v>504</v>
      </c>
      <c r="H383" s="100" t="s">
        <v>988</v>
      </c>
      <c r="I383" s="100" t="s">
        <v>71</v>
      </c>
    </row>
    <row r="384" spans="1:9" ht="15.75" thickBot="1" x14ac:dyDescent="0.3">
      <c r="A384" s="31">
        <v>368</v>
      </c>
      <c r="B384" s="31">
        <v>180</v>
      </c>
      <c r="C384" s="79" t="s">
        <v>989</v>
      </c>
      <c r="D384" s="100" t="s">
        <v>174</v>
      </c>
      <c r="E384" s="442">
        <v>29.1</v>
      </c>
      <c r="F384" s="100" t="s">
        <v>500</v>
      </c>
      <c r="G384" s="100" t="s">
        <v>888</v>
      </c>
      <c r="H384" s="100" t="s">
        <v>788</v>
      </c>
      <c r="I384" s="100">
        <v>47</v>
      </c>
    </row>
    <row r="385" spans="1:9" ht="15.75" thickBot="1" x14ac:dyDescent="0.3">
      <c r="A385" s="31">
        <v>369</v>
      </c>
      <c r="B385" s="31" t="s">
        <v>188</v>
      </c>
      <c r="C385" s="79" t="s">
        <v>990</v>
      </c>
      <c r="D385" s="100" t="s">
        <v>666</v>
      </c>
      <c r="E385" s="442">
        <v>29.1</v>
      </c>
      <c r="F385" s="100">
        <v>29</v>
      </c>
      <c r="G385" s="100" t="s">
        <v>936</v>
      </c>
      <c r="H385" s="100" t="s">
        <v>662</v>
      </c>
      <c r="I385" s="100" t="s">
        <v>71</v>
      </c>
    </row>
    <row r="386" spans="1:9" ht="15.75" thickBot="1" x14ac:dyDescent="0.3">
      <c r="A386" s="31">
        <v>370</v>
      </c>
      <c r="B386" s="31" t="s">
        <v>188</v>
      </c>
      <c r="C386" s="79" t="s">
        <v>991</v>
      </c>
      <c r="D386" s="100" t="s">
        <v>99</v>
      </c>
      <c r="E386" s="442">
        <v>29.1</v>
      </c>
      <c r="F386" s="100" t="s">
        <v>992</v>
      </c>
      <c r="G386" s="100" t="s">
        <v>75</v>
      </c>
      <c r="H386" s="100" t="s">
        <v>727</v>
      </c>
      <c r="I386" s="100" t="s">
        <v>71</v>
      </c>
    </row>
    <row r="387" spans="1:9" ht="15.75" thickBot="1" x14ac:dyDescent="0.3">
      <c r="A387" s="31">
        <v>371</v>
      </c>
      <c r="B387" s="31" t="s">
        <v>65</v>
      </c>
      <c r="C387" s="79" t="s">
        <v>993</v>
      </c>
      <c r="D387" s="100" t="s">
        <v>783</v>
      </c>
      <c r="E387" s="442">
        <v>29.1</v>
      </c>
      <c r="F387" s="100" t="s">
        <v>635</v>
      </c>
      <c r="G387" s="100" t="s">
        <v>842</v>
      </c>
      <c r="H387" s="100">
        <v>21</v>
      </c>
      <c r="I387" s="100" t="s">
        <v>71</v>
      </c>
    </row>
    <row r="388" spans="1:9" ht="15.75" thickBot="1" x14ac:dyDescent="0.3">
      <c r="A388" s="31">
        <v>372</v>
      </c>
      <c r="B388" s="31">
        <v>120</v>
      </c>
      <c r="C388" s="79" t="s">
        <v>994</v>
      </c>
      <c r="D388" s="100" t="s">
        <v>430</v>
      </c>
      <c r="E388" s="442">
        <v>28.9</v>
      </c>
      <c r="F388" s="100" t="s">
        <v>191</v>
      </c>
      <c r="G388" s="100" t="s">
        <v>370</v>
      </c>
      <c r="H388" s="100" t="s">
        <v>435</v>
      </c>
      <c r="I388" s="100" t="s">
        <v>369</v>
      </c>
    </row>
    <row r="389" spans="1:9" ht="15.75" thickBot="1" x14ac:dyDescent="0.3">
      <c r="A389" s="31">
        <v>373</v>
      </c>
      <c r="B389" s="31" t="s">
        <v>126</v>
      </c>
      <c r="C389" s="79" t="s">
        <v>995</v>
      </c>
      <c r="D389" s="100" t="s">
        <v>996</v>
      </c>
      <c r="E389" s="442">
        <v>28.8</v>
      </c>
      <c r="F389" s="100" t="s">
        <v>794</v>
      </c>
      <c r="G389" s="100" t="s">
        <v>302</v>
      </c>
      <c r="H389" s="100" t="s">
        <v>343</v>
      </c>
      <c r="I389" s="100" t="s">
        <v>71</v>
      </c>
    </row>
    <row r="390" spans="1:9" ht="15.75" thickBot="1" x14ac:dyDescent="0.3">
      <c r="A390" s="31">
        <v>374</v>
      </c>
      <c r="B390" s="31" t="s">
        <v>188</v>
      </c>
      <c r="C390" s="79" t="s">
        <v>997</v>
      </c>
      <c r="D390" s="100" t="s">
        <v>870</v>
      </c>
      <c r="E390" s="442">
        <v>28.8</v>
      </c>
      <c r="F390" s="100" t="s">
        <v>343</v>
      </c>
      <c r="G390" s="100" t="s">
        <v>552</v>
      </c>
      <c r="H390" s="100" t="s">
        <v>788</v>
      </c>
      <c r="I390" s="100" t="s">
        <v>71</v>
      </c>
    </row>
    <row r="391" spans="1:9" ht="15.75" thickBot="1" x14ac:dyDescent="0.3">
      <c r="A391" s="31">
        <v>375</v>
      </c>
      <c r="B391" s="31" t="s">
        <v>107</v>
      </c>
      <c r="C391" s="79" t="s">
        <v>998</v>
      </c>
      <c r="D391" s="100" t="s">
        <v>268</v>
      </c>
      <c r="E391" s="442">
        <v>28.7</v>
      </c>
      <c r="F391" s="100" t="s">
        <v>704</v>
      </c>
      <c r="G391" s="100" t="s">
        <v>41</v>
      </c>
      <c r="H391" s="100" t="s">
        <v>431</v>
      </c>
      <c r="I391" s="100" t="s">
        <v>71</v>
      </c>
    </row>
    <row r="392" spans="1:9" ht="15.75" thickBot="1" x14ac:dyDescent="0.3">
      <c r="A392" s="31">
        <v>376</v>
      </c>
      <c r="B392" s="31" t="s">
        <v>65</v>
      </c>
      <c r="C392" s="79" t="s">
        <v>999</v>
      </c>
      <c r="D392" s="100" t="s">
        <v>736</v>
      </c>
      <c r="E392" s="442">
        <v>28.7</v>
      </c>
      <c r="F392" s="100" t="s">
        <v>612</v>
      </c>
      <c r="G392" s="100" t="s">
        <v>120</v>
      </c>
      <c r="H392" s="100" t="s">
        <v>341</v>
      </c>
      <c r="I392" s="100" t="s">
        <v>71</v>
      </c>
    </row>
    <row r="393" spans="1:9" ht="15.75" thickBot="1" x14ac:dyDescent="0.3">
      <c r="A393" s="31">
        <v>377</v>
      </c>
      <c r="B393" s="31" t="s">
        <v>188</v>
      </c>
      <c r="C393" s="79" t="s">
        <v>1000</v>
      </c>
      <c r="D393" s="100">
        <v>83</v>
      </c>
      <c r="E393" s="442">
        <v>28.6</v>
      </c>
      <c r="F393" s="100" t="s">
        <v>1001</v>
      </c>
      <c r="G393" s="100" t="s">
        <v>484</v>
      </c>
      <c r="H393" s="100" t="s">
        <v>778</v>
      </c>
      <c r="I393" s="100" t="s">
        <v>71</v>
      </c>
    </row>
    <row r="394" spans="1:9" ht="15.75" thickBot="1" x14ac:dyDescent="0.3">
      <c r="A394" s="31">
        <v>378</v>
      </c>
      <c r="B394" s="31" t="s">
        <v>188</v>
      </c>
      <c r="C394" s="79" t="s">
        <v>1002</v>
      </c>
      <c r="D394" s="100">
        <v>70</v>
      </c>
      <c r="E394" s="442">
        <v>28.5</v>
      </c>
      <c r="F394" s="100" t="s">
        <v>1003</v>
      </c>
      <c r="G394" s="100" t="s">
        <v>1004</v>
      </c>
      <c r="H394" s="100" t="s">
        <v>1005</v>
      </c>
      <c r="I394" s="100" t="s">
        <v>71</v>
      </c>
    </row>
    <row r="395" spans="1:9" ht="15.75" thickBot="1" x14ac:dyDescent="0.3">
      <c r="A395" s="31">
        <v>379</v>
      </c>
      <c r="B395" s="31" t="s">
        <v>65</v>
      </c>
      <c r="C395" s="79" t="s">
        <v>1006</v>
      </c>
      <c r="D395" s="100" t="s">
        <v>392</v>
      </c>
      <c r="E395" s="442">
        <v>28.4</v>
      </c>
      <c r="F395" s="100" t="s">
        <v>1007</v>
      </c>
      <c r="G395" s="100" t="s">
        <v>1008</v>
      </c>
      <c r="H395" s="100" t="s">
        <v>396</v>
      </c>
      <c r="I395" s="100" t="s">
        <v>71</v>
      </c>
    </row>
    <row r="396" spans="1:9" ht="15.75" thickBot="1" x14ac:dyDescent="0.3">
      <c r="A396" s="31">
        <v>380</v>
      </c>
      <c r="B396" s="31" t="s">
        <v>126</v>
      </c>
      <c r="C396" s="79" t="s">
        <v>1009</v>
      </c>
      <c r="D396" s="100" t="s">
        <v>41</v>
      </c>
      <c r="E396" s="442">
        <v>28.3</v>
      </c>
      <c r="F396" s="100" t="s">
        <v>1010</v>
      </c>
      <c r="G396" s="100" t="s">
        <v>578</v>
      </c>
      <c r="H396" s="100" t="s">
        <v>889</v>
      </c>
      <c r="I396" s="100" t="s">
        <v>71</v>
      </c>
    </row>
    <row r="397" spans="1:9" ht="15.75" thickBot="1" x14ac:dyDescent="0.3">
      <c r="A397" s="31">
        <v>381</v>
      </c>
      <c r="B397" s="31" t="s">
        <v>80</v>
      </c>
      <c r="C397" s="79" t="s">
        <v>1011</v>
      </c>
      <c r="D397" s="100" t="s">
        <v>172</v>
      </c>
      <c r="E397" s="442">
        <v>28.1</v>
      </c>
      <c r="F397" s="100" t="s">
        <v>1012</v>
      </c>
      <c r="G397" s="100" t="s">
        <v>206</v>
      </c>
      <c r="H397" s="100">
        <v>13</v>
      </c>
      <c r="I397" s="100" t="s">
        <v>71</v>
      </c>
    </row>
    <row r="398" spans="1:9" ht="15.75" thickBot="1" x14ac:dyDescent="0.3">
      <c r="A398" s="31">
        <v>382</v>
      </c>
      <c r="B398" s="31">
        <v>12</v>
      </c>
      <c r="C398" s="79" t="s">
        <v>1013</v>
      </c>
      <c r="D398" s="100" t="s">
        <v>647</v>
      </c>
      <c r="E398" s="442" t="s">
        <v>71</v>
      </c>
      <c r="F398" s="100" t="s">
        <v>751</v>
      </c>
      <c r="G398" s="100" t="s">
        <v>347</v>
      </c>
      <c r="H398" s="100" t="s">
        <v>771</v>
      </c>
      <c r="I398" s="100" t="s">
        <v>1014</v>
      </c>
    </row>
    <row r="399" spans="1:9" ht="15.75" thickBot="1" x14ac:dyDescent="0.3">
      <c r="A399" s="31">
        <v>383</v>
      </c>
      <c r="B399" s="31">
        <v>14</v>
      </c>
      <c r="C399" s="79" t="s">
        <v>1015</v>
      </c>
      <c r="D399" s="100" t="s">
        <v>647</v>
      </c>
      <c r="E399" s="442" t="s">
        <v>71</v>
      </c>
      <c r="F399" s="100" t="s">
        <v>537</v>
      </c>
      <c r="G399" s="100" t="s">
        <v>90</v>
      </c>
      <c r="H399" s="100" t="s">
        <v>814</v>
      </c>
      <c r="I399" s="100" t="s">
        <v>41</v>
      </c>
    </row>
    <row r="400" spans="1:9" ht="15.75" thickBot="1" x14ac:dyDescent="0.3">
      <c r="A400" s="31">
        <v>384</v>
      </c>
      <c r="B400" s="31">
        <v>42</v>
      </c>
      <c r="C400" s="79" t="s">
        <v>1016</v>
      </c>
      <c r="D400" s="100" t="s">
        <v>262</v>
      </c>
      <c r="E400" s="442" t="s">
        <v>71</v>
      </c>
      <c r="F400" s="100" t="s">
        <v>432</v>
      </c>
      <c r="G400" s="100" t="s">
        <v>724</v>
      </c>
      <c r="H400" s="100" t="s">
        <v>414</v>
      </c>
      <c r="I400" s="100" t="s">
        <v>547</v>
      </c>
    </row>
    <row r="401" spans="1:9" ht="15.75" thickBot="1" x14ac:dyDescent="0.3">
      <c r="A401" s="31">
        <v>385</v>
      </c>
      <c r="B401" s="31">
        <v>46</v>
      </c>
      <c r="C401" s="79" t="s">
        <v>1017</v>
      </c>
      <c r="D401" s="100" t="s">
        <v>1018</v>
      </c>
      <c r="E401" s="442" t="s">
        <v>71</v>
      </c>
      <c r="F401" s="100" t="s">
        <v>455</v>
      </c>
      <c r="G401" s="100" t="s">
        <v>266</v>
      </c>
      <c r="H401" s="100" t="s">
        <v>85</v>
      </c>
      <c r="I401" s="100" t="s">
        <v>722</v>
      </c>
    </row>
    <row r="402" spans="1:9" ht="15.75" thickBot="1" x14ac:dyDescent="0.3">
      <c r="A402" s="31">
        <v>386</v>
      </c>
      <c r="B402" s="31">
        <v>86</v>
      </c>
      <c r="C402" s="79" t="s">
        <v>1019</v>
      </c>
      <c r="D402" s="100">
        <v>90</v>
      </c>
      <c r="E402" s="442" t="s">
        <v>71</v>
      </c>
      <c r="F402" s="100" t="s">
        <v>1020</v>
      </c>
      <c r="G402" s="100" t="s">
        <v>94</v>
      </c>
      <c r="H402" s="100" t="s">
        <v>258</v>
      </c>
      <c r="I402" s="100" t="s">
        <v>97</v>
      </c>
    </row>
    <row r="403" spans="1:9" ht="15.75" thickBot="1" x14ac:dyDescent="0.3">
      <c r="A403" s="31">
        <v>387</v>
      </c>
      <c r="B403" s="31">
        <v>97</v>
      </c>
      <c r="C403" s="79" t="s">
        <v>1021</v>
      </c>
      <c r="D403" s="100" t="s">
        <v>1022</v>
      </c>
      <c r="E403" s="442" t="s">
        <v>71</v>
      </c>
      <c r="F403" s="100" t="s">
        <v>79</v>
      </c>
      <c r="G403" s="100" t="s">
        <v>654</v>
      </c>
      <c r="H403" s="100">
        <v>35</v>
      </c>
      <c r="I403" s="100" t="s">
        <v>56</v>
      </c>
    </row>
    <row r="404" spans="1:9" ht="15.75" thickBot="1" x14ac:dyDescent="0.3">
      <c r="A404" s="31">
        <v>388</v>
      </c>
      <c r="B404" s="31">
        <v>102</v>
      </c>
      <c r="C404" s="79" t="s">
        <v>1023</v>
      </c>
      <c r="D404" s="100" t="s">
        <v>39</v>
      </c>
      <c r="E404" s="442" t="s">
        <v>71</v>
      </c>
      <c r="F404" s="100" t="s">
        <v>15</v>
      </c>
      <c r="G404" s="100" t="s">
        <v>204</v>
      </c>
      <c r="H404" s="100" t="s">
        <v>155</v>
      </c>
      <c r="I404" s="100">
        <v>54</v>
      </c>
    </row>
    <row r="405" spans="1:9" ht="15.75" thickBot="1" x14ac:dyDescent="0.3">
      <c r="A405" s="31">
        <v>389</v>
      </c>
      <c r="B405" s="31">
        <v>116</v>
      </c>
      <c r="C405" s="79" t="s">
        <v>1024</v>
      </c>
      <c r="D405" s="100" t="s">
        <v>1018</v>
      </c>
      <c r="E405" s="442" t="s">
        <v>71</v>
      </c>
      <c r="F405" s="100" t="s">
        <v>420</v>
      </c>
      <c r="G405" s="100" t="s">
        <v>637</v>
      </c>
      <c r="H405" s="100" t="s">
        <v>724</v>
      </c>
      <c r="I405" s="100" t="s">
        <v>780</v>
      </c>
    </row>
    <row r="406" spans="1:9" ht="15.75" thickBot="1" x14ac:dyDescent="0.3">
      <c r="A406" s="31">
        <v>390</v>
      </c>
      <c r="B406" s="31">
        <v>126</v>
      </c>
      <c r="C406" s="79" t="s">
        <v>1025</v>
      </c>
      <c r="D406" s="100" t="s">
        <v>39</v>
      </c>
      <c r="E406" s="442" t="s">
        <v>71</v>
      </c>
      <c r="F406" s="100" t="s">
        <v>552</v>
      </c>
      <c r="G406" s="100" t="s">
        <v>631</v>
      </c>
      <c r="H406" s="100" t="s">
        <v>476</v>
      </c>
      <c r="I406" s="100" t="s">
        <v>59</v>
      </c>
    </row>
    <row r="407" spans="1:9" ht="15.75" thickBot="1" x14ac:dyDescent="0.3">
      <c r="A407" s="31">
        <v>391</v>
      </c>
      <c r="B407" s="31">
        <v>150</v>
      </c>
      <c r="C407" s="79" t="s">
        <v>1026</v>
      </c>
      <c r="D407" s="100" t="s">
        <v>104</v>
      </c>
      <c r="E407" s="442" t="s">
        <v>71</v>
      </c>
      <c r="F407" s="100" t="s">
        <v>790</v>
      </c>
      <c r="G407" s="100" t="s">
        <v>858</v>
      </c>
      <c r="H407" s="100" t="s">
        <v>724</v>
      </c>
      <c r="I407" s="100" t="s">
        <v>733</v>
      </c>
    </row>
    <row r="408" spans="1:9" ht="15.75" thickBot="1" x14ac:dyDescent="0.3">
      <c r="A408" s="31">
        <v>392</v>
      </c>
      <c r="B408" s="31">
        <v>169</v>
      </c>
      <c r="C408" s="79" t="s">
        <v>1027</v>
      </c>
      <c r="D408" s="100" t="s">
        <v>104</v>
      </c>
      <c r="E408" s="442" t="s">
        <v>71</v>
      </c>
      <c r="F408" s="100" t="s">
        <v>1028</v>
      </c>
      <c r="G408" s="100" t="s">
        <v>255</v>
      </c>
      <c r="H408" s="100" t="s">
        <v>459</v>
      </c>
      <c r="I408" s="100">
        <v>48</v>
      </c>
    </row>
    <row r="409" spans="1:9" ht="15.75" thickBot="1" x14ac:dyDescent="0.3">
      <c r="A409" s="31">
        <v>393</v>
      </c>
      <c r="B409" s="31">
        <v>186</v>
      </c>
      <c r="C409" s="79" t="s">
        <v>1029</v>
      </c>
      <c r="D409" s="100" t="s">
        <v>453</v>
      </c>
      <c r="E409" s="442" t="s">
        <v>71</v>
      </c>
      <c r="F409" s="100" t="s">
        <v>195</v>
      </c>
      <c r="G409" s="100" t="s">
        <v>365</v>
      </c>
      <c r="H409" s="100" t="s">
        <v>786</v>
      </c>
      <c r="I409" s="100" t="s">
        <v>679</v>
      </c>
    </row>
    <row r="410" spans="1:9" ht="15.75" thickBot="1" x14ac:dyDescent="0.3">
      <c r="A410" s="31">
        <v>394</v>
      </c>
      <c r="B410" s="31">
        <v>195</v>
      </c>
      <c r="C410" s="79" t="s">
        <v>1030</v>
      </c>
      <c r="D410" s="100" t="s">
        <v>884</v>
      </c>
      <c r="E410" s="442" t="s">
        <v>71</v>
      </c>
      <c r="F410" s="100" t="s">
        <v>616</v>
      </c>
      <c r="G410" s="100" t="s">
        <v>234</v>
      </c>
      <c r="H410" s="100" t="s">
        <v>631</v>
      </c>
      <c r="I410" s="100" t="s">
        <v>683</v>
      </c>
    </row>
    <row r="411" spans="1:9" ht="15.75" thickBot="1" x14ac:dyDescent="0.3">
      <c r="A411" s="31">
        <v>395</v>
      </c>
      <c r="B411" s="31" t="s">
        <v>107</v>
      </c>
      <c r="C411" s="79" t="s">
        <v>1031</v>
      </c>
      <c r="D411" s="100" t="s">
        <v>334</v>
      </c>
      <c r="E411" s="442" t="s">
        <v>71</v>
      </c>
      <c r="F411" s="100">
        <v>35</v>
      </c>
      <c r="G411" s="100" t="s">
        <v>111</v>
      </c>
      <c r="H411" s="100" t="s">
        <v>242</v>
      </c>
      <c r="I411" s="100" t="s">
        <v>71</v>
      </c>
    </row>
    <row r="412" spans="1:9" ht="15.75" thickBot="1" x14ac:dyDescent="0.3">
      <c r="A412" s="31">
        <v>396</v>
      </c>
      <c r="B412" s="31" t="s">
        <v>188</v>
      </c>
      <c r="C412" s="79" t="s">
        <v>1032</v>
      </c>
      <c r="D412" s="100" t="s">
        <v>649</v>
      </c>
      <c r="E412" s="442" t="s">
        <v>71</v>
      </c>
      <c r="F412" s="100" t="s">
        <v>580</v>
      </c>
      <c r="G412" s="100" t="s">
        <v>389</v>
      </c>
      <c r="H412" s="100" t="s">
        <v>190</v>
      </c>
      <c r="I412" s="100" t="s">
        <v>71</v>
      </c>
    </row>
    <row r="413" spans="1:9" ht="15.75" thickBot="1" x14ac:dyDescent="0.3">
      <c r="A413" s="576">
        <v>397</v>
      </c>
      <c r="B413" s="576" t="s">
        <v>188</v>
      </c>
      <c r="C413" s="592" t="s">
        <v>1033</v>
      </c>
      <c r="D413" s="594" t="s">
        <v>119</v>
      </c>
      <c r="E413" s="761" t="s">
        <v>71</v>
      </c>
      <c r="F413" s="594">
        <v>24</v>
      </c>
      <c r="G413" s="594" t="s">
        <v>1034</v>
      </c>
      <c r="H413" s="594" t="s">
        <v>365</v>
      </c>
      <c r="I413" s="594" t="s">
        <v>71</v>
      </c>
    </row>
    <row r="414" spans="1:9" ht="15.75" thickBot="1" x14ac:dyDescent="0.3">
      <c r="A414" s="31">
        <v>398</v>
      </c>
      <c r="B414" s="31" t="s">
        <v>188</v>
      </c>
      <c r="C414" s="79" t="s">
        <v>1035</v>
      </c>
      <c r="D414" s="100" t="s">
        <v>736</v>
      </c>
      <c r="E414" s="442" t="s">
        <v>71</v>
      </c>
      <c r="F414" s="100" t="s">
        <v>239</v>
      </c>
      <c r="G414" s="100" t="s">
        <v>279</v>
      </c>
      <c r="H414" s="100" t="s">
        <v>129</v>
      </c>
      <c r="I414" s="100" t="s">
        <v>71</v>
      </c>
    </row>
    <row r="415" spans="1:9" ht="15.75" thickBot="1" x14ac:dyDescent="0.3">
      <c r="A415" s="31">
        <v>399</v>
      </c>
      <c r="B415" s="31" t="s">
        <v>188</v>
      </c>
      <c r="C415" s="79" t="s">
        <v>1036</v>
      </c>
      <c r="D415" s="100">
        <v>61</v>
      </c>
      <c r="E415" s="442" t="s">
        <v>71</v>
      </c>
      <c r="F415" s="100" t="s">
        <v>729</v>
      </c>
      <c r="G415" s="100" t="s">
        <v>130</v>
      </c>
      <c r="H415" s="100">
        <v>32</v>
      </c>
      <c r="I415" s="100" t="s">
        <v>71</v>
      </c>
    </row>
    <row r="416" spans="1:9" ht="15.75" thickBot="1" x14ac:dyDescent="0.3">
      <c r="A416" s="731">
        <v>400</v>
      </c>
      <c r="B416" s="731" t="s">
        <v>65</v>
      </c>
      <c r="C416" s="708" t="s">
        <v>1037</v>
      </c>
      <c r="D416" s="763" t="s">
        <v>596</v>
      </c>
      <c r="E416" s="764" t="s">
        <v>71</v>
      </c>
      <c r="F416" s="763" t="s">
        <v>365</v>
      </c>
      <c r="G416" s="763" t="s">
        <v>264</v>
      </c>
      <c r="H416" s="763" t="s">
        <v>635</v>
      </c>
      <c r="I416" s="763" t="s">
        <v>71</v>
      </c>
    </row>
    <row r="418" spans="1:9" s="63" customFormat="1" ht="12.75" x14ac:dyDescent="0.2">
      <c r="A418" s="66" t="s">
        <v>1038</v>
      </c>
      <c r="B418" s="62"/>
      <c r="C418" s="81"/>
      <c r="D418" s="64"/>
      <c r="E418" s="65"/>
      <c r="F418" s="65"/>
      <c r="G418" s="65"/>
      <c r="H418" s="65"/>
      <c r="I418" s="65"/>
    </row>
  </sheetData>
  <hyperlinks>
    <hyperlink ref="A418" r:id="rId1" location="tabs" display="https://www.timeshighereducation.co.uk/world-university-rankings/2015/world-ranking/methodology - tabs"/>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3"/>
  <sheetViews>
    <sheetView zoomScale="80" zoomScaleNormal="80" workbookViewId="0"/>
  </sheetViews>
  <sheetFormatPr defaultColWidth="8.85546875" defaultRowHeight="15" x14ac:dyDescent="0.25"/>
  <cols>
    <col min="1" max="1" width="18.42578125" style="351" customWidth="1"/>
    <col min="2" max="2" width="27.28515625" style="351" customWidth="1"/>
    <col min="3" max="3" width="5.7109375" style="351" bestFit="1" customWidth="1"/>
    <col min="4" max="5" width="5.85546875" style="351" bestFit="1" customWidth="1"/>
    <col min="6" max="9" width="5" style="351" customWidth="1"/>
    <col min="10" max="16384" width="8.85546875" style="351"/>
  </cols>
  <sheetData>
    <row r="1" spans="1:10" x14ac:dyDescent="0.25">
      <c r="A1" s="504" t="s">
        <v>1391</v>
      </c>
    </row>
    <row r="2" spans="1:10" ht="14.45" x14ac:dyDescent="0.3">
      <c r="A2" s="505" t="s">
        <v>1392</v>
      </c>
    </row>
    <row r="3" spans="1:10" ht="13.15" customHeight="1" x14ac:dyDescent="0.3">
      <c r="A3" s="649"/>
      <c r="B3" s="649"/>
      <c r="C3" s="649" t="s">
        <v>1142</v>
      </c>
      <c r="D3" s="649" t="s">
        <v>1254</v>
      </c>
      <c r="E3" s="649" t="s">
        <v>1255</v>
      </c>
      <c r="F3" s="649" t="s">
        <v>1256</v>
      </c>
      <c r="G3" s="649" t="s">
        <v>1143</v>
      </c>
      <c r="H3" s="649" t="s">
        <v>1257</v>
      </c>
      <c r="I3" s="649" t="s">
        <v>1258</v>
      </c>
    </row>
    <row r="4" spans="1:10" ht="13.15" customHeight="1" x14ac:dyDescent="0.3">
      <c r="A4" s="506"/>
      <c r="B4" s="649" t="s">
        <v>1393</v>
      </c>
      <c r="C4" s="649">
        <f t="shared" ref="C4:C12" si="0">C14+C24+C34+C44+C54+C64</f>
        <v>5291</v>
      </c>
      <c r="D4" s="649">
        <f t="shared" ref="D4:I4" si="1">D14+D24+D34+D44+D54+D64</f>
        <v>5897</v>
      </c>
      <c r="E4" s="649">
        <f t="shared" si="1"/>
        <v>6811</v>
      </c>
      <c r="F4" s="649">
        <f t="shared" si="1"/>
        <v>7691</v>
      </c>
      <c r="G4" s="649">
        <f t="shared" si="1"/>
        <v>7929</v>
      </c>
      <c r="H4" s="649">
        <f t="shared" si="1"/>
        <v>8514</v>
      </c>
      <c r="I4" s="649">
        <f t="shared" si="1"/>
        <v>9137</v>
      </c>
    </row>
    <row r="5" spans="1:10" ht="13.15" customHeight="1" thickBot="1" x14ac:dyDescent="0.3">
      <c r="A5" s="364" t="s">
        <v>1125</v>
      </c>
      <c r="B5" s="507" t="s">
        <v>1394</v>
      </c>
      <c r="C5" s="507">
        <f t="shared" si="0"/>
        <v>1243</v>
      </c>
      <c r="D5" s="507">
        <f t="shared" ref="D5:I12" si="2">D15+D25+D35+D45+D55+D65</f>
        <v>1358</v>
      </c>
      <c r="E5" s="507">
        <f t="shared" si="2"/>
        <v>1687</v>
      </c>
      <c r="F5" s="507">
        <f t="shared" si="2"/>
        <v>2056</v>
      </c>
      <c r="G5" s="507">
        <f t="shared" si="2"/>
        <v>1886</v>
      </c>
      <c r="H5" s="507">
        <f t="shared" si="2"/>
        <v>2170</v>
      </c>
      <c r="I5" s="507">
        <f t="shared" si="2"/>
        <v>2145</v>
      </c>
    </row>
    <row r="6" spans="1:10" ht="13.15" customHeight="1" thickBot="1" x14ac:dyDescent="0.35">
      <c r="A6" s="355"/>
      <c r="B6" s="355" t="s">
        <v>1395</v>
      </c>
      <c r="C6" s="355">
        <f t="shared" si="0"/>
        <v>1273</v>
      </c>
      <c r="D6" s="355">
        <f t="shared" si="2"/>
        <v>1587</v>
      </c>
      <c r="E6" s="355">
        <f t="shared" si="2"/>
        <v>1643</v>
      </c>
      <c r="F6" s="355">
        <f t="shared" si="2"/>
        <v>1749</v>
      </c>
      <c r="G6" s="355">
        <f t="shared" si="2"/>
        <v>1867</v>
      </c>
      <c r="H6" s="355">
        <f t="shared" si="2"/>
        <v>1915</v>
      </c>
      <c r="I6" s="355">
        <f t="shared" si="2"/>
        <v>1956</v>
      </c>
    </row>
    <row r="7" spans="1:10" ht="13.15" customHeight="1" thickBot="1" x14ac:dyDescent="0.35">
      <c r="A7" s="355"/>
      <c r="B7" s="355" t="s">
        <v>1396</v>
      </c>
      <c r="C7" s="355">
        <f t="shared" si="0"/>
        <v>326</v>
      </c>
      <c r="D7" s="355">
        <f t="shared" si="2"/>
        <v>367</v>
      </c>
      <c r="E7" s="355">
        <f t="shared" si="2"/>
        <v>515</v>
      </c>
      <c r="F7" s="355">
        <f t="shared" si="2"/>
        <v>488</v>
      </c>
      <c r="G7" s="355">
        <f t="shared" si="2"/>
        <v>508</v>
      </c>
      <c r="H7" s="355">
        <f t="shared" si="2"/>
        <v>555</v>
      </c>
      <c r="I7" s="355">
        <f t="shared" si="2"/>
        <v>591</v>
      </c>
    </row>
    <row r="8" spans="1:10" ht="13.15" customHeight="1" thickBot="1" x14ac:dyDescent="0.35">
      <c r="A8" s="355"/>
      <c r="B8" s="362" t="s">
        <v>1397</v>
      </c>
      <c r="C8" s="362">
        <f t="shared" si="0"/>
        <v>475</v>
      </c>
      <c r="D8" s="362">
        <f t="shared" si="2"/>
        <v>640</v>
      </c>
      <c r="E8" s="362">
        <f t="shared" si="2"/>
        <v>552</v>
      </c>
      <c r="F8" s="362">
        <f t="shared" si="2"/>
        <v>541</v>
      </c>
      <c r="G8" s="362">
        <f t="shared" si="2"/>
        <v>646</v>
      </c>
      <c r="H8" s="362">
        <f t="shared" si="2"/>
        <v>540</v>
      </c>
      <c r="I8" s="362">
        <f t="shared" si="2"/>
        <v>557</v>
      </c>
    </row>
    <row r="9" spans="1:10" ht="13.15" customHeight="1" thickBot="1" x14ac:dyDescent="0.35">
      <c r="A9" s="355"/>
      <c r="B9" s="355" t="s">
        <v>1398</v>
      </c>
      <c r="C9" s="355">
        <f t="shared" si="0"/>
        <v>1128</v>
      </c>
      <c r="D9" s="355">
        <f t="shared" si="2"/>
        <v>1088</v>
      </c>
      <c r="E9" s="355">
        <f t="shared" si="2"/>
        <v>1391</v>
      </c>
      <c r="F9" s="355">
        <f t="shared" si="2"/>
        <v>1647</v>
      </c>
      <c r="G9" s="355">
        <f t="shared" si="2"/>
        <v>1764</v>
      </c>
      <c r="H9" s="355">
        <f t="shared" si="2"/>
        <v>1932</v>
      </c>
      <c r="I9" s="355">
        <f t="shared" si="2"/>
        <v>2257</v>
      </c>
      <c r="J9" s="508"/>
    </row>
    <row r="10" spans="1:10" ht="13.15" customHeight="1" thickBot="1" x14ac:dyDescent="0.35">
      <c r="A10" s="355"/>
      <c r="B10" s="362" t="s">
        <v>1399</v>
      </c>
      <c r="C10" s="362">
        <f t="shared" si="0"/>
        <v>136</v>
      </c>
      <c r="D10" s="362">
        <f t="shared" si="2"/>
        <v>102</v>
      </c>
      <c r="E10" s="362">
        <f t="shared" si="2"/>
        <v>208</v>
      </c>
      <c r="F10" s="362">
        <f t="shared" si="2"/>
        <v>255</v>
      </c>
      <c r="G10" s="362">
        <f t="shared" si="2"/>
        <v>226</v>
      </c>
      <c r="H10" s="362">
        <f t="shared" si="2"/>
        <v>186</v>
      </c>
      <c r="I10" s="362">
        <f t="shared" si="2"/>
        <v>256</v>
      </c>
    </row>
    <row r="11" spans="1:10" ht="13.15" customHeight="1" thickBot="1" x14ac:dyDescent="0.35">
      <c r="A11" s="355"/>
      <c r="B11" s="355" t="s">
        <v>1168</v>
      </c>
      <c r="C11" s="355">
        <f t="shared" si="0"/>
        <v>453</v>
      </c>
      <c r="D11" s="355">
        <f t="shared" si="2"/>
        <v>463</v>
      </c>
      <c r="E11" s="355">
        <f t="shared" si="2"/>
        <v>538</v>
      </c>
      <c r="F11" s="355">
        <f t="shared" si="2"/>
        <v>584</v>
      </c>
      <c r="G11" s="355">
        <f t="shared" si="2"/>
        <v>593</v>
      </c>
      <c r="H11" s="355">
        <f t="shared" si="2"/>
        <v>779</v>
      </c>
      <c r="I11" s="355">
        <f t="shared" si="2"/>
        <v>896</v>
      </c>
    </row>
    <row r="12" spans="1:10" ht="13.15" customHeight="1" x14ac:dyDescent="0.3">
      <c r="A12" s="509"/>
      <c r="B12" s="509" t="s">
        <v>1400</v>
      </c>
      <c r="C12" s="509">
        <f t="shared" si="0"/>
        <v>255</v>
      </c>
      <c r="D12" s="509">
        <f t="shared" si="2"/>
        <v>290</v>
      </c>
      <c r="E12" s="509">
        <f t="shared" si="2"/>
        <v>281</v>
      </c>
      <c r="F12" s="509">
        <f t="shared" si="2"/>
        <v>369</v>
      </c>
      <c r="G12" s="509">
        <f t="shared" si="2"/>
        <v>439</v>
      </c>
      <c r="H12" s="509">
        <f t="shared" si="2"/>
        <v>435</v>
      </c>
      <c r="I12" s="509">
        <f t="shared" si="2"/>
        <v>479</v>
      </c>
    </row>
    <row r="13" spans="1:10" ht="13.15" customHeight="1" x14ac:dyDescent="0.3">
      <c r="A13" s="510"/>
      <c r="B13" s="511" t="s">
        <v>1401</v>
      </c>
      <c r="C13" s="511">
        <f>C8+C10</f>
        <v>611</v>
      </c>
      <c r="D13" s="511">
        <f t="shared" ref="D13:I13" si="3">D8+D10</f>
        <v>742</v>
      </c>
      <c r="E13" s="511">
        <f t="shared" si="3"/>
        <v>760</v>
      </c>
      <c r="F13" s="511">
        <f t="shared" si="3"/>
        <v>796</v>
      </c>
      <c r="G13" s="511">
        <f t="shared" si="3"/>
        <v>872</v>
      </c>
      <c r="H13" s="511">
        <f t="shared" si="3"/>
        <v>726</v>
      </c>
      <c r="I13" s="511">
        <f t="shared" si="3"/>
        <v>813</v>
      </c>
    </row>
    <row r="14" spans="1:10" s="512" customFormat="1" ht="13.15" customHeight="1" thickBot="1" x14ac:dyDescent="0.35">
      <c r="A14" s="507" t="s">
        <v>1402</v>
      </c>
      <c r="B14" s="507" t="s">
        <v>1403</v>
      </c>
      <c r="C14" s="507">
        <v>1709</v>
      </c>
      <c r="D14" s="507">
        <v>1617</v>
      </c>
      <c r="E14" s="507">
        <v>1731</v>
      </c>
      <c r="F14" s="507">
        <v>1979</v>
      </c>
      <c r="G14" s="507">
        <v>1986</v>
      </c>
      <c r="H14" s="507">
        <v>2158</v>
      </c>
      <c r="I14" s="507">
        <v>2235</v>
      </c>
    </row>
    <row r="15" spans="1:10" ht="13.15" customHeight="1" thickBot="1" x14ac:dyDescent="0.3">
      <c r="A15" s="355"/>
      <c r="B15" s="355" t="s">
        <v>1394</v>
      </c>
      <c r="C15" s="355">
        <v>539</v>
      </c>
      <c r="D15" s="355">
        <v>639</v>
      </c>
      <c r="E15" s="355">
        <v>681</v>
      </c>
      <c r="F15" s="355">
        <v>842</v>
      </c>
      <c r="G15" s="355">
        <v>715</v>
      </c>
      <c r="H15" s="355">
        <v>873</v>
      </c>
      <c r="I15" s="355">
        <v>817</v>
      </c>
    </row>
    <row r="16" spans="1:10" ht="13.15" customHeight="1" thickBot="1" x14ac:dyDescent="0.35">
      <c r="A16" s="355"/>
      <c r="B16" s="355" t="s">
        <v>1395</v>
      </c>
      <c r="C16" s="355">
        <v>385</v>
      </c>
      <c r="D16" s="355">
        <v>319</v>
      </c>
      <c r="E16" s="355">
        <v>381</v>
      </c>
      <c r="F16" s="355">
        <v>307</v>
      </c>
      <c r="G16" s="355">
        <v>356</v>
      </c>
      <c r="H16" s="355">
        <v>349</v>
      </c>
      <c r="I16" s="355">
        <v>397</v>
      </c>
    </row>
    <row r="17" spans="1:9" ht="13.15" customHeight="1" thickBot="1" x14ac:dyDescent="0.35">
      <c r="A17" s="355"/>
      <c r="B17" s="355" t="s">
        <v>1396</v>
      </c>
      <c r="C17" s="355">
        <v>87</v>
      </c>
      <c r="D17" s="355">
        <v>63</v>
      </c>
      <c r="E17" s="355">
        <v>71</v>
      </c>
      <c r="F17" s="355">
        <v>87</v>
      </c>
      <c r="G17" s="355">
        <v>86</v>
      </c>
      <c r="H17" s="355">
        <v>45</v>
      </c>
      <c r="I17" s="355">
        <v>36</v>
      </c>
    </row>
    <row r="18" spans="1:9" ht="13.15" customHeight="1" thickBot="1" x14ac:dyDescent="0.35">
      <c r="A18" s="355"/>
      <c r="B18" s="362" t="s">
        <v>1397</v>
      </c>
      <c r="C18" s="362">
        <v>111</v>
      </c>
      <c r="D18" s="362">
        <v>48</v>
      </c>
      <c r="E18" s="362">
        <v>42</v>
      </c>
      <c r="F18" s="362">
        <v>50</v>
      </c>
      <c r="G18" s="362">
        <v>91</v>
      </c>
      <c r="H18" s="362">
        <v>54</v>
      </c>
      <c r="I18" s="362">
        <v>79</v>
      </c>
    </row>
    <row r="19" spans="1:9" ht="13.15" customHeight="1" thickBot="1" x14ac:dyDescent="0.35">
      <c r="A19" s="355"/>
      <c r="B19" s="355" t="s">
        <v>1398</v>
      </c>
      <c r="C19" s="355">
        <v>204</v>
      </c>
      <c r="D19" s="355">
        <v>244</v>
      </c>
      <c r="E19" s="355">
        <v>231</v>
      </c>
      <c r="F19" s="355">
        <v>287</v>
      </c>
      <c r="G19" s="355">
        <v>321</v>
      </c>
      <c r="H19" s="355">
        <v>327</v>
      </c>
      <c r="I19" s="355">
        <v>377</v>
      </c>
    </row>
    <row r="20" spans="1:9" ht="13.15" customHeight="1" thickBot="1" x14ac:dyDescent="0.35">
      <c r="A20" s="355"/>
      <c r="B20" s="362" t="s">
        <v>1399</v>
      </c>
      <c r="C20" s="362">
        <v>46</v>
      </c>
      <c r="D20" s="362">
        <v>26</v>
      </c>
      <c r="E20" s="362">
        <v>59</v>
      </c>
      <c r="F20" s="362">
        <v>89</v>
      </c>
      <c r="G20" s="362">
        <v>73</v>
      </c>
      <c r="H20" s="362">
        <v>69</v>
      </c>
      <c r="I20" s="362">
        <v>68</v>
      </c>
    </row>
    <row r="21" spans="1:9" ht="13.15" customHeight="1" thickBot="1" x14ac:dyDescent="0.35">
      <c r="A21" s="355"/>
      <c r="B21" s="355" t="s">
        <v>1168</v>
      </c>
      <c r="C21" s="355">
        <v>213</v>
      </c>
      <c r="D21" s="355">
        <v>201</v>
      </c>
      <c r="E21" s="355">
        <v>193</v>
      </c>
      <c r="F21" s="355">
        <v>212</v>
      </c>
      <c r="G21" s="355">
        <v>194</v>
      </c>
      <c r="H21" s="355">
        <v>291</v>
      </c>
      <c r="I21" s="355">
        <v>300</v>
      </c>
    </row>
    <row r="22" spans="1:9" ht="13.15" customHeight="1" x14ac:dyDescent="0.25">
      <c r="A22" s="355"/>
      <c r="B22" s="355" t="s">
        <v>1400</v>
      </c>
      <c r="C22" s="355">
        <v>124</v>
      </c>
      <c r="D22" s="355">
        <v>77</v>
      </c>
      <c r="E22" s="355">
        <v>73</v>
      </c>
      <c r="F22" s="355">
        <v>105</v>
      </c>
      <c r="G22" s="355">
        <v>150</v>
      </c>
      <c r="H22" s="355">
        <v>149</v>
      </c>
      <c r="I22" s="355">
        <v>162</v>
      </c>
    </row>
    <row r="23" spans="1:9" ht="13.15" customHeight="1" x14ac:dyDescent="0.25">
      <c r="A23" s="510"/>
      <c r="B23" s="511" t="s">
        <v>1401</v>
      </c>
      <c r="C23" s="511">
        <f>C18+C20</f>
        <v>157</v>
      </c>
      <c r="D23" s="511">
        <f t="shared" ref="D23:I23" si="4">D18+D20</f>
        <v>74</v>
      </c>
      <c r="E23" s="511">
        <f t="shared" si="4"/>
        <v>101</v>
      </c>
      <c r="F23" s="511">
        <f t="shared" si="4"/>
        <v>139</v>
      </c>
      <c r="G23" s="511">
        <f t="shared" si="4"/>
        <v>164</v>
      </c>
      <c r="H23" s="511">
        <f t="shared" si="4"/>
        <v>123</v>
      </c>
      <c r="I23" s="511">
        <f t="shared" si="4"/>
        <v>147</v>
      </c>
    </row>
    <row r="24" spans="1:9" s="512" customFormat="1" ht="13.15" customHeight="1" thickBot="1" x14ac:dyDescent="0.3">
      <c r="A24" s="507" t="s">
        <v>1404</v>
      </c>
      <c r="B24" s="507" t="s">
        <v>1403</v>
      </c>
      <c r="C24" s="507">
        <v>649</v>
      </c>
      <c r="D24" s="507">
        <v>792</v>
      </c>
      <c r="E24" s="507">
        <v>1110</v>
      </c>
      <c r="F24" s="507">
        <v>1234</v>
      </c>
      <c r="G24" s="507">
        <v>1313</v>
      </c>
      <c r="H24" s="507">
        <v>1384</v>
      </c>
      <c r="I24" s="507">
        <v>1489</v>
      </c>
    </row>
    <row r="25" spans="1:9" ht="13.15" customHeight="1" thickBot="1" x14ac:dyDescent="0.3">
      <c r="A25" s="355"/>
      <c r="B25" s="355" t="s">
        <v>1394</v>
      </c>
      <c r="C25" s="355">
        <v>169</v>
      </c>
      <c r="D25" s="355">
        <v>97</v>
      </c>
      <c r="E25" s="355">
        <v>309</v>
      </c>
      <c r="F25" s="355">
        <v>323</v>
      </c>
      <c r="G25" s="355">
        <v>286</v>
      </c>
      <c r="H25" s="355">
        <v>278</v>
      </c>
      <c r="I25" s="355">
        <v>333</v>
      </c>
    </row>
    <row r="26" spans="1:9" ht="13.15" customHeight="1" thickBot="1" x14ac:dyDescent="0.3">
      <c r="A26" s="355"/>
      <c r="B26" s="355" t="s">
        <v>1395</v>
      </c>
      <c r="C26" s="355">
        <v>137</v>
      </c>
      <c r="D26" s="355">
        <v>241</v>
      </c>
      <c r="E26" s="355">
        <v>253</v>
      </c>
      <c r="F26" s="355">
        <v>309</v>
      </c>
      <c r="G26" s="355">
        <v>384</v>
      </c>
      <c r="H26" s="355">
        <v>417</v>
      </c>
      <c r="I26" s="355">
        <v>435</v>
      </c>
    </row>
    <row r="27" spans="1:9" ht="13.15" customHeight="1" thickBot="1" x14ac:dyDescent="0.3">
      <c r="A27" s="355"/>
      <c r="B27" s="355" t="s">
        <v>1396</v>
      </c>
      <c r="C27" s="355">
        <v>24</v>
      </c>
      <c r="D27" s="355">
        <v>33</v>
      </c>
      <c r="E27" s="355">
        <v>52</v>
      </c>
      <c r="F27" s="355">
        <v>33</v>
      </c>
      <c r="G27" s="355">
        <v>27</v>
      </c>
      <c r="H27" s="355">
        <v>107</v>
      </c>
      <c r="I27" s="355">
        <v>46</v>
      </c>
    </row>
    <row r="28" spans="1:9" ht="13.15" customHeight="1" thickBot="1" x14ac:dyDescent="0.3">
      <c r="A28" s="355"/>
      <c r="B28" s="362" t="s">
        <v>1397</v>
      </c>
      <c r="C28" s="362">
        <v>121</v>
      </c>
      <c r="D28" s="362">
        <v>202</v>
      </c>
      <c r="E28" s="362">
        <v>159</v>
      </c>
      <c r="F28" s="362">
        <v>184</v>
      </c>
      <c r="G28" s="362">
        <v>210</v>
      </c>
      <c r="H28" s="362">
        <v>191</v>
      </c>
      <c r="I28" s="362">
        <v>152</v>
      </c>
    </row>
    <row r="29" spans="1:9" ht="13.15" customHeight="1" thickBot="1" x14ac:dyDescent="0.3">
      <c r="A29" s="355"/>
      <c r="B29" s="355" t="s">
        <v>1398</v>
      </c>
      <c r="C29" s="355">
        <v>111</v>
      </c>
      <c r="D29" s="355">
        <v>53</v>
      </c>
      <c r="E29" s="355">
        <v>78</v>
      </c>
      <c r="F29" s="355">
        <v>106</v>
      </c>
      <c r="G29" s="355">
        <v>107</v>
      </c>
      <c r="H29" s="355">
        <v>80</v>
      </c>
      <c r="I29" s="355">
        <v>177</v>
      </c>
    </row>
    <row r="30" spans="1:9" ht="13.15" customHeight="1" thickBot="1" x14ac:dyDescent="0.3">
      <c r="A30" s="355"/>
      <c r="B30" s="362" t="s">
        <v>1399</v>
      </c>
      <c r="C30" s="362">
        <v>13</v>
      </c>
      <c r="D30" s="362">
        <v>8</v>
      </c>
      <c r="E30" s="362">
        <v>69</v>
      </c>
      <c r="F30" s="362">
        <v>78</v>
      </c>
      <c r="G30" s="362">
        <v>64</v>
      </c>
      <c r="H30" s="362">
        <v>26</v>
      </c>
      <c r="I30" s="362">
        <v>62</v>
      </c>
    </row>
    <row r="31" spans="1:9" ht="13.15" customHeight="1" thickBot="1" x14ac:dyDescent="0.3">
      <c r="A31" s="355"/>
      <c r="B31" s="355" t="s">
        <v>1168</v>
      </c>
      <c r="C31" s="355">
        <v>67</v>
      </c>
      <c r="D31" s="355">
        <v>79</v>
      </c>
      <c r="E31" s="355">
        <v>143</v>
      </c>
      <c r="F31" s="355">
        <v>149</v>
      </c>
      <c r="G31" s="355">
        <v>178</v>
      </c>
      <c r="H31" s="355">
        <v>223</v>
      </c>
      <c r="I31" s="355">
        <v>234</v>
      </c>
    </row>
    <row r="32" spans="1:9" ht="13.15" customHeight="1" x14ac:dyDescent="0.25">
      <c r="A32" s="355"/>
      <c r="B32" s="355" t="s">
        <v>1400</v>
      </c>
      <c r="C32" s="355">
        <v>7</v>
      </c>
      <c r="D32" s="355">
        <v>78</v>
      </c>
      <c r="E32" s="355">
        <v>48</v>
      </c>
      <c r="F32" s="355">
        <v>51</v>
      </c>
      <c r="G32" s="355">
        <v>57</v>
      </c>
      <c r="H32" s="355">
        <v>61</v>
      </c>
      <c r="I32" s="355">
        <v>51</v>
      </c>
    </row>
    <row r="33" spans="1:9" ht="13.15" customHeight="1" x14ac:dyDescent="0.25">
      <c r="A33" s="510"/>
      <c r="B33" s="511" t="s">
        <v>1401</v>
      </c>
      <c r="C33" s="511">
        <f>C28+C30</f>
        <v>134</v>
      </c>
      <c r="D33" s="511">
        <f t="shared" ref="D33:I33" si="5">D28+D30</f>
        <v>210</v>
      </c>
      <c r="E33" s="511">
        <f t="shared" si="5"/>
        <v>228</v>
      </c>
      <c r="F33" s="511">
        <f t="shared" si="5"/>
        <v>262</v>
      </c>
      <c r="G33" s="511">
        <f t="shared" si="5"/>
        <v>274</v>
      </c>
      <c r="H33" s="511">
        <f t="shared" si="5"/>
        <v>217</v>
      </c>
      <c r="I33" s="511">
        <f t="shared" si="5"/>
        <v>214</v>
      </c>
    </row>
    <row r="34" spans="1:9" s="512" customFormat="1" ht="13.15" customHeight="1" thickBot="1" x14ac:dyDescent="0.3">
      <c r="A34" s="507" t="s">
        <v>1405</v>
      </c>
      <c r="B34" s="507" t="s">
        <v>1403</v>
      </c>
      <c r="C34" s="507">
        <v>1577</v>
      </c>
      <c r="D34" s="507">
        <v>1941</v>
      </c>
      <c r="E34" s="507">
        <v>2269</v>
      </c>
      <c r="F34" s="507">
        <v>2437</v>
      </c>
      <c r="G34" s="507">
        <v>2651</v>
      </c>
      <c r="H34" s="507">
        <v>2920</v>
      </c>
      <c r="I34" s="507">
        <v>3296</v>
      </c>
    </row>
    <row r="35" spans="1:9" ht="13.15" customHeight="1" thickBot="1" x14ac:dyDescent="0.3">
      <c r="A35" s="355"/>
      <c r="B35" s="355" t="s">
        <v>1394</v>
      </c>
      <c r="C35" s="355">
        <v>222</v>
      </c>
      <c r="D35" s="355">
        <v>290</v>
      </c>
      <c r="E35" s="355">
        <v>335</v>
      </c>
      <c r="F35" s="355">
        <v>424</v>
      </c>
      <c r="G35" s="355">
        <v>404</v>
      </c>
      <c r="H35" s="355">
        <v>528</v>
      </c>
      <c r="I35" s="355">
        <v>461</v>
      </c>
    </row>
    <row r="36" spans="1:9" ht="13.15" customHeight="1" thickBot="1" x14ac:dyDescent="0.3">
      <c r="A36" s="355"/>
      <c r="B36" s="355" t="s">
        <v>1395</v>
      </c>
      <c r="C36" s="355">
        <v>269</v>
      </c>
      <c r="D36" s="355">
        <v>468</v>
      </c>
      <c r="E36" s="355">
        <v>454</v>
      </c>
      <c r="F36" s="355">
        <v>394</v>
      </c>
      <c r="G36" s="355">
        <v>417</v>
      </c>
      <c r="H36" s="355">
        <v>506</v>
      </c>
      <c r="I36" s="355">
        <v>537</v>
      </c>
    </row>
    <row r="37" spans="1:9" ht="13.15" customHeight="1" thickBot="1" x14ac:dyDescent="0.3">
      <c r="A37" s="355"/>
      <c r="B37" s="355" t="s">
        <v>1396</v>
      </c>
      <c r="C37" s="355">
        <v>112</v>
      </c>
      <c r="D37" s="355">
        <v>136</v>
      </c>
      <c r="E37" s="355">
        <v>226</v>
      </c>
      <c r="F37" s="355">
        <v>210</v>
      </c>
      <c r="G37" s="355">
        <v>256</v>
      </c>
      <c r="H37" s="355">
        <v>219</v>
      </c>
      <c r="I37" s="355">
        <v>338</v>
      </c>
    </row>
    <row r="38" spans="1:9" ht="13.15" customHeight="1" thickBot="1" x14ac:dyDescent="0.3">
      <c r="A38" s="355"/>
      <c r="B38" s="362" t="s">
        <v>1397</v>
      </c>
      <c r="C38" s="362">
        <v>180</v>
      </c>
      <c r="D38" s="362">
        <v>243</v>
      </c>
      <c r="E38" s="362">
        <v>177</v>
      </c>
      <c r="F38" s="362">
        <v>208</v>
      </c>
      <c r="G38" s="362">
        <v>241</v>
      </c>
      <c r="H38" s="362">
        <v>214</v>
      </c>
      <c r="I38" s="362">
        <v>248</v>
      </c>
    </row>
    <row r="39" spans="1:9" ht="13.15" customHeight="1" thickBot="1" x14ac:dyDescent="0.3">
      <c r="A39" s="355"/>
      <c r="B39" s="355" t="s">
        <v>1398</v>
      </c>
      <c r="C39" s="355">
        <v>583</v>
      </c>
      <c r="D39" s="355">
        <v>568</v>
      </c>
      <c r="E39" s="355">
        <v>815</v>
      </c>
      <c r="F39" s="355">
        <v>918</v>
      </c>
      <c r="G39" s="355">
        <v>1035</v>
      </c>
      <c r="H39" s="355">
        <v>1194</v>
      </c>
      <c r="I39" s="355">
        <v>1336</v>
      </c>
    </row>
    <row r="40" spans="1:9" ht="13.15" customHeight="1" thickBot="1" x14ac:dyDescent="0.3">
      <c r="A40" s="355"/>
      <c r="B40" s="362" t="s">
        <v>1399</v>
      </c>
      <c r="C40" s="362">
        <v>69</v>
      </c>
      <c r="D40" s="362">
        <v>59</v>
      </c>
      <c r="E40" s="362">
        <v>71</v>
      </c>
      <c r="F40" s="362">
        <v>78</v>
      </c>
      <c r="G40" s="362">
        <v>75</v>
      </c>
      <c r="H40" s="362">
        <v>80</v>
      </c>
      <c r="I40" s="362">
        <v>110</v>
      </c>
    </row>
    <row r="41" spans="1:9" ht="13.15" customHeight="1" thickBot="1" x14ac:dyDescent="0.3">
      <c r="A41" s="355"/>
      <c r="B41" s="355" t="s">
        <v>1168</v>
      </c>
      <c r="C41" s="355">
        <v>50</v>
      </c>
      <c r="D41" s="355">
        <v>76</v>
      </c>
      <c r="E41" s="355">
        <v>80</v>
      </c>
      <c r="F41" s="355">
        <v>74</v>
      </c>
      <c r="G41" s="355">
        <v>88</v>
      </c>
      <c r="H41" s="355">
        <v>80</v>
      </c>
      <c r="I41" s="355">
        <v>126</v>
      </c>
    </row>
    <row r="42" spans="1:9" ht="13.15" customHeight="1" x14ac:dyDescent="0.25">
      <c r="A42" s="355"/>
      <c r="B42" s="355" t="s">
        <v>1400</v>
      </c>
      <c r="C42" s="355">
        <v>93</v>
      </c>
      <c r="D42" s="355">
        <v>99</v>
      </c>
      <c r="E42" s="355">
        <v>114</v>
      </c>
      <c r="F42" s="355">
        <v>132</v>
      </c>
      <c r="G42" s="355">
        <v>134</v>
      </c>
      <c r="H42" s="355">
        <v>99</v>
      </c>
      <c r="I42" s="355">
        <v>141</v>
      </c>
    </row>
    <row r="43" spans="1:9" ht="13.15" customHeight="1" x14ac:dyDescent="0.25">
      <c r="A43" s="510"/>
      <c r="B43" s="511" t="s">
        <v>1401</v>
      </c>
      <c r="C43" s="511">
        <f>C38+C40</f>
        <v>249</v>
      </c>
      <c r="D43" s="511">
        <f t="shared" ref="D43:I43" si="6">D38+D40</f>
        <v>302</v>
      </c>
      <c r="E43" s="511">
        <f t="shared" si="6"/>
        <v>248</v>
      </c>
      <c r="F43" s="511">
        <f t="shared" si="6"/>
        <v>286</v>
      </c>
      <c r="G43" s="511">
        <f t="shared" si="6"/>
        <v>316</v>
      </c>
      <c r="H43" s="511">
        <f t="shared" si="6"/>
        <v>294</v>
      </c>
      <c r="I43" s="511">
        <f t="shared" si="6"/>
        <v>358</v>
      </c>
    </row>
    <row r="44" spans="1:9" s="512" customFormat="1" ht="20.25" thickBot="1" x14ac:dyDescent="0.3">
      <c r="A44" s="507" t="s">
        <v>1406</v>
      </c>
      <c r="B44" s="507" t="s">
        <v>1403</v>
      </c>
      <c r="C44" s="507">
        <v>652</v>
      </c>
      <c r="D44" s="507">
        <v>603</v>
      </c>
      <c r="E44" s="507">
        <v>678</v>
      </c>
      <c r="F44" s="507">
        <v>697</v>
      </c>
      <c r="G44" s="507">
        <v>692</v>
      </c>
      <c r="H44" s="507">
        <v>610</v>
      </c>
      <c r="I44" s="507">
        <v>667</v>
      </c>
    </row>
    <row r="45" spans="1:9" ht="13.15" customHeight="1" thickBot="1" x14ac:dyDescent="0.3">
      <c r="A45" s="355"/>
      <c r="B45" s="355" t="s">
        <v>1394</v>
      </c>
      <c r="C45" s="355">
        <v>108</v>
      </c>
      <c r="D45" s="355">
        <v>83</v>
      </c>
      <c r="E45" s="355">
        <v>123</v>
      </c>
      <c r="F45" s="355">
        <v>127</v>
      </c>
      <c r="G45" s="355">
        <v>161</v>
      </c>
      <c r="H45" s="355">
        <v>153</v>
      </c>
      <c r="I45" s="355">
        <v>203</v>
      </c>
    </row>
    <row r="46" spans="1:9" ht="13.15" customHeight="1" thickBot="1" x14ac:dyDescent="0.35">
      <c r="A46" s="355"/>
      <c r="B46" s="355" t="s">
        <v>1395</v>
      </c>
      <c r="C46" s="355">
        <v>290</v>
      </c>
      <c r="D46" s="355">
        <v>261</v>
      </c>
      <c r="E46" s="355">
        <v>239</v>
      </c>
      <c r="F46" s="355">
        <v>299</v>
      </c>
      <c r="G46" s="355">
        <v>273</v>
      </c>
      <c r="H46" s="355">
        <v>218</v>
      </c>
      <c r="I46" s="355">
        <v>206</v>
      </c>
    </row>
    <row r="47" spans="1:9" ht="13.15" customHeight="1" thickBot="1" x14ac:dyDescent="0.35">
      <c r="A47" s="355"/>
      <c r="B47" s="355" t="s">
        <v>1396</v>
      </c>
      <c r="C47" s="355">
        <v>26</v>
      </c>
      <c r="D47" s="355">
        <v>14</v>
      </c>
      <c r="E47" s="355">
        <v>17</v>
      </c>
      <c r="F47" s="355">
        <v>16</v>
      </c>
      <c r="G47" s="355">
        <v>16</v>
      </c>
      <c r="H47" s="355">
        <v>15</v>
      </c>
      <c r="I47" s="355">
        <v>8</v>
      </c>
    </row>
    <row r="48" spans="1:9" ht="13.15" customHeight="1" thickBot="1" x14ac:dyDescent="0.35">
      <c r="A48" s="355"/>
      <c r="B48" s="362" t="s">
        <v>1397</v>
      </c>
      <c r="C48" s="362">
        <v>23</v>
      </c>
      <c r="D48" s="362">
        <v>101</v>
      </c>
      <c r="E48" s="362">
        <v>145</v>
      </c>
      <c r="F48" s="362">
        <v>62</v>
      </c>
      <c r="G48" s="362">
        <v>72</v>
      </c>
      <c r="H48" s="362">
        <v>37</v>
      </c>
      <c r="I48" s="362">
        <v>36</v>
      </c>
    </row>
    <row r="49" spans="1:9" ht="13.15" customHeight="1" thickBot="1" x14ac:dyDescent="0.35">
      <c r="A49" s="355"/>
      <c r="B49" s="355" t="s">
        <v>1398</v>
      </c>
      <c r="C49" s="355">
        <v>103</v>
      </c>
      <c r="D49" s="355">
        <v>69</v>
      </c>
      <c r="E49" s="355">
        <v>64</v>
      </c>
      <c r="F49" s="355">
        <v>104</v>
      </c>
      <c r="G49" s="355">
        <v>81</v>
      </c>
      <c r="H49" s="355">
        <v>83</v>
      </c>
      <c r="I49" s="355">
        <v>86</v>
      </c>
    </row>
    <row r="50" spans="1:9" ht="13.15" customHeight="1" thickBot="1" x14ac:dyDescent="0.35">
      <c r="A50" s="355"/>
      <c r="B50" s="362" t="s">
        <v>1399</v>
      </c>
      <c r="C50" s="362">
        <v>4</v>
      </c>
      <c r="D50" s="362">
        <v>6</v>
      </c>
      <c r="E50" s="362">
        <v>5</v>
      </c>
      <c r="F50" s="362">
        <v>6</v>
      </c>
      <c r="G50" s="362">
        <v>7</v>
      </c>
      <c r="H50" s="362">
        <v>1</v>
      </c>
      <c r="I50" s="362">
        <v>8</v>
      </c>
    </row>
    <row r="51" spans="1:9" ht="13.15" customHeight="1" thickBot="1" x14ac:dyDescent="0.35">
      <c r="A51" s="355"/>
      <c r="B51" s="355" t="s">
        <v>1168</v>
      </c>
      <c r="C51" s="355">
        <v>84</v>
      </c>
      <c r="D51" s="355">
        <v>55</v>
      </c>
      <c r="E51" s="355">
        <v>69</v>
      </c>
      <c r="F51" s="355">
        <v>53</v>
      </c>
      <c r="G51" s="355">
        <v>50</v>
      </c>
      <c r="H51" s="355">
        <v>62</v>
      </c>
      <c r="I51" s="355">
        <v>78</v>
      </c>
    </row>
    <row r="52" spans="1:9" ht="13.15" customHeight="1" x14ac:dyDescent="0.3">
      <c r="A52" s="355"/>
      <c r="B52" s="355" t="s">
        <v>1400</v>
      </c>
      <c r="C52" s="355">
        <v>14</v>
      </c>
      <c r="D52" s="355">
        <v>14</v>
      </c>
      <c r="E52" s="355">
        <v>17</v>
      </c>
      <c r="F52" s="355">
        <v>30</v>
      </c>
      <c r="G52" s="355">
        <v>34</v>
      </c>
      <c r="H52" s="355">
        <v>43</v>
      </c>
      <c r="I52" s="355">
        <v>40</v>
      </c>
    </row>
    <row r="53" spans="1:9" ht="13.15" customHeight="1" x14ac:dyDescent="0.3">
      <c r="A53" s="510"/>
      <c r="B53" s="511" t="s">
        <v>1401</v>
      </c>
      <c r="C53" s="511">
        <f>C48+C50</f>
        <v>27</v>
      </c>
      <c r="D53" s="511">
        <f t="shared" ref="D53:I53" si="7">D48+D50</f>
        <v>107</v>
      </c>
      <c r="E53" s="511">
        <f t="shared" si="7"/>
        <v>150</v>
      </c>
      <c r="F53" s="511">
        <f t="shared" si="7"/>
        <v>68</v>
      </c>
      <c r="G53" s="511">
        <f t="shared" si="7"/>
        <v>79</v>
      </c>
      <c r="H53" s="511">
        <f t="shared" si="7"/>
        <v>38</v>
      </c>
      <c r="I53" s="511">
        <f t="shared" si="7"/>
        <v>44</v>
      </c>
    </row>
    <row r="54" spans="1:9" s="512" customFormat="1" ht="13.15" customHeight="1" thickBot="1" x14ac:dyDescent="0.35">
      <c r="A54" s="507" t="s">
        <v>1407</v>
      </c>
      <c r="B54" s="507" t="s">
        <v>1403</v>
      </c>
      <c r="C54" s="507">
        <v>448</v>
      </c>
      <c r="D54" s="507">
        <v>647</v>
      </c>
      <c r="E54" s="507">
        <v>703</v>
      </c>
      <c r="F54" s="507">
        <v>886</v>
      </c>
      <c r="G54" s="507">
        <v>906</v>
      </c>
      <c r="H54" s="507">
        <v>985</v>
      </c>
      <c r="I54" s="507">
        <v>1014</v>
      </c>
    </row>
    <row r="55" spans="1:9" ht="13.15" customHeight="1" thickBot="1" x14ac:dyDescent="0.3">
      <c r="A55" s="355"/>
      <c r="B55" s="355" t="s">
        <v>1394</v>
      </c>
      <c r="C55" s="355">
        <v>112</v>
      </c>
      <c r="D55" s="355">
        <v>140</v>
      </c>
      <c r="E55" s="355">
        <v>123</v>
      </c>
      <c r="F55" s="355">
        <v>178</v>
      </c>
      <c r="G55" s="355">
        <v>201</v>
      </c>
      <c r="H55" s="355">
        <v>210</v>
      </c>
      <c r="I55" s="355">
        <v>210</v>
      </c>
    </row>
    <row r="56" spans="1:9" ht="13.15" customHeight="1" thickBot="1" x14ac:dyDescent="0.35">
      <c r="A56" s="355"/>
      <c r="B56" s="355" t="s">
        <v>1395</v>
      </c>
      <c r="C56" s="355">
        <v>149</v>
      </c>
      <c r="D56" s="355">
        <v>239</v>
      </c>
      <c r="E56" s="355">
        <v>250</v>
      </c>
      <c r="F56" s="355">
        <v>353</v>
      </c>
      <c r="G56" s="355">
        <v>360</v>
      </c>
      <c r="H56" s="355">
        <v>338</v>
      </c>
      <c r="I56" s="355">
        <v>312</v>
      </c>
    </row>
    <row r="57" spans="1:9" ht="13.15" customHeight="1" thickBot="1" x14ac:dyDescent="0.35">
      <c r="A57" s="355"/>
      <c r="B57" s="355" t="s">
        <v>1396</v>
      </c>
      <c r="C57" s="355">
        <v>53</v>
      </c>
      <c r="D57" s="355">
        <v>88</v>
      </c>
      <c r="E57" s="355">
        <v>121</v>
      </c>
      <c r="F57" s="355">
        <v>100</v>
      </c>
      <c r="G57" s="355">
        <v>82</v>
      </c>
      <c r="H57" s="355">
        <v>126</v>
      </c>
      <c r="I57" s="355">
        <v>117</v>
      </c>
    </row>
    <row r="58" spans="1:9" ht="13.15" customHeight="1" thickBot="1" x14ac:dyDescent="0.3">
      <c r="A58" s="355"/>
      <c r="B58" s="362" t="s">
        <v>1397</v>
      </c>
      <c r="C58" s="362">
        <v>29</v>
      </c>
      <c r="D58" s="362">
        <v>36</v>
      </c>
      <c r="E58" s="362">
        <v>17</v>
      </c>
      <c r="F58" s="362">
        <v>21</v>
      </c>
      <c r="G58" s="362">
        <v>29</v>
      </c>
      <c r="H58" s="362">
        <v>34</v>
      </c>
      <c r="I58" s="362">
        <v>36</v>
      </c>
    </row>
    <row r="59" spans="1:9" ht="13.15" customHeight="1" thickBot="1" x14ac:dyDescent="0.3">
      <c r="A59" s="355"/>
      <c r="B59" s="355" t="s">
        <v>1398</v>
      </c>
      <c r="C59" s="355">
        <v>56</v>
      </c>
      <c r="D59" s="355">
        <v>80</v>
      </c>
      <c r="E59" s="355">
        <v>123</v>
      </c>
      <c r="F59" s="355">
        <v>131</v>
      </c>
      <c r="G59" s="355">
        <v>124</v>
      </c>
      <c r="H59" s="355">
        <v>128</v>
      </c>
      <c r="I59" s="355">
        <v>155</v>
      </c>
    </row>
    <row r="60" spans="1:9" ht="13.15" customHeight="1" thickBot="1" x14ac:dyDescent="0.3">
      <c r="A60" s="355"/>
      <c r="B60" s="362" t="s">
        <v>1399</v>
      </c>
      <c r="C60" s="362">
        <v>3</v>
      </c>
      <c r="D60" s="362">
        <v>2</v>
      </c>
      <c r="E60" s="362">
        <v>3</v>
      </c>
      <c r="F60" s="362">
        <v>3</v>
      </c>
      <c r="G60" s="362">
        <v>6</v>
      </c>
      <c r="H60" s="362">
        <v>9</v>
      </c>
      <c r="I60" s="362">
        <v>7</v>
      </c>
    </row>
    <row r="61" spans="1:9" ht="13.15" customHeight="1" thickBot="1" x14ac:dyDescent="0.3">
      <c r="A61" s="355"/>
      <c r="B61" s="355" t="s">
        <v>1168</v>
      </c>
      <c r="C61" s="355">
        <v>33</v>
      </c>
      <c r="D61" s="355">
        <v>45</v>
      </c>
      <c r="E61" s="355">
        <v>42</v>
      </c>
      <c r="F61" s="355">
        <v>67</v>
      </c>
      <c r="G61" s="355">
        <v>71</v>
      </c>
      <c r="H61" s="355">
        <v>92</v>
      </c>
      <c r="I61" s="355">
        <v>126</v>
      </c>
    </row>
    <row r="62" spans="1:9" ht="13.15" customHeight="1" x14ac:dyDescent="0.25">
      <c r="A62" s="355"/>
      <c r="B62" s="355" t="s">
        <v>1400</v>
      </c>
      <c r="C62" s="355">
        <v>13</v>
      </c>
      <c r="D62" s="355">
        <v>18</v>
      </c>
      <c r="E62" s="355">
        <v>23</v>
      </c>
      <c r="F62" s="355">
        <v>31</v>
      </c>
      <c r="G62" s="355">
        <v>33</v>
      </c>
      <c r="H62" s="355">
        <v>46</v>
      </c>
      <c r="I62" s="355">
        <v>50</v>
      </c>
    </row>
    <row r="63" spans="1:9" ht="13.15" customHeight="1" x14ac:dyDescent="0.25">
      <c r="A63" s="510"/>
      <c r="B63" s="511" t="s">
        <v>1401</v>
      </c>
      <c r="C63" s="511">
        <f>C58+C60</f>
        <v>32</v>
      </c>
      <c r="D63" s="511">
        <f t="shared" ref="D63:I63" si="8">D58+D60</f>
        <v>38</v>
      </c>
      <c r="E63" s="511">
        <f t="shared" si="8"/>
        <v>20</v>
      </c>
      <c r="F63" s="511">
        <f t="shared" si="8"/>
        <v>24</v>
      </c>
      <c r="G63" s="511">
        <f t="shared" si="8"/>
        <v>35</v>
      </c>
      <c r="H63" s="511">
        <f t="shared" si="8"/>
        <v>43</v>
      </c>
      <c r="I63" s="511">
        <f t="shared" si="8"/>
        <v>43</v>
      </c>
    </row>
    <row r="64" spans="1:9" s="512" customFormat="1" ht="13.15" customHeight="1" thickBot="1" x14ac:dyDescent="0.3">
      <c r="A64" s="507" t="s">
        <v>1408</v>
      </c>
      <c r="B64" s="507" t="s">
        <v>1403</v>
      </c>
      <c r="C64" s="507">
        <v>256</v>
      </c>
      <c r="D64" s="507">
        <v>297</v>
      </c>
      <c r="E64" s="507">
        <v>320</v>
      </c>
      <c r="F64" s="507">
        <v>458</v>
      </c>
      <c r="G64" s="507">
        <v>381</v>
      </c>
      <c r="H64" s="507">
        <v>457</v>
      </c>
      <c r="I64" s="507">
        <v>436</v>
      </c>
    </row>
    <row r="65" spans="1:9" ht="13.15" customHeight="1" thickBot="1" x14ac:dyDescent="0.3">
      <c r="A65" s="355"/>
      <c r="B65" s="355" t="s">
        <v>1394</v>
      </c>
      <c r="C65" s="355">
        <v>93</v>
      </c>
      <c r="D65" s="355">
        <v>109</v>
      </c>
      <c r="E65" s="355">
        <v>116</v>
      </c>
      <c r="F65" s="355">
        <v>162</v>
      </c>
      <c r="G65" s="355">
        <v>119</v>
      </c>
      <c r="H65" s="355">
        <v>128</v>
      </c>
      <c r="I65" s="355">
        <v>121</v>
      </c>
    </row>
    <row r="66" spans="1:9" ht="13.15" customHeight="1" thickBot="1" x14ac:dyDescent="0.3">
      <c r="A66" s="355"/>
      <c r="B66" s="355" t="s">
        <v>1395</v>
      </c>
      <c r="C66" s="355">
        <v>43</v>
      </c>
      <c r="D66" s="355">
        <v>59</v>
      </c>
      <c r="E66" s="355">
        <v>66</v>
      </c>
      <c r="F66" s="355">
        <v>87</v>
      </c>
      <c r="G66" s="355">
        <v>77</v>
      </c>
      <c r="H66" s="355">
        <v>87</v>
      </c>
      <c r="I66" s="355">
        <v>69</v>
      </c>
    </row>
    <row r="67" spans="1:9" ht="13.15" customHeight="1" thickBot="1" x14ac:dyDescent="0.3">
      <c r="A67" s="355"/>
      <c r="B67" s="355" t="s">
        <v>1396</v>
      </c>
      <c r="C67" s="355">
        <v>24</v>
      </c>
      <c r="D67" s="355">
        <v>33</v>
      </c>
      <c r="E67" s="355">
        <v>28</v>
      </c>
      <c r="F67" s="355">
        <v>42</v>
      </c>
      <c r="G67" s="355">
        <v>41</v>
      </c>
      <c r="H67" s="355">
        <v>43</v>
      </c>
      <c r="I67" s="355">
        <v>46</v>
      </c>
    </row>
    <row r="68" spans="1:9" ht="13.15" customHeight="1" thickBot="1" x14ac:dyDescent="0.3">
      <c r="A68" s="355"/>
      <c r="B68" s="362" t="s">
        <v>1397</v>
      </c>
      <c r="C68" s="362">
        <v>11</v>
      </c>
      <c r="D68" s="362">
        <v>10</v>
      </c>
      <c r="E68" s="362">
        <v>12</v>
      </c>
      <c r="F68" s="362">
        <v>16</v>
      </c>
      <c r="G68" s="362">
        <v>3</v>
      </c>
      <c r="H68" s="362">
        <v>10</v>
      </c>
      <c r="I68" s="362">
        <v>6</v>
      </c>
    </row>
    <row r="69" spans="1:9" ht="13.15" customHeight="1" thickBot="1" x14ac:dyDescent="0.3">
      <c r="A69" s="355"/>
      <c r="B69" s="355" t="s">
        <v>1398</v>
      </c>
      <c r="C69" s="355">
        <v>71</v>
      </c>
      <c r="D69" s="355">
        <v>74</v>
      </c>
      <c r="E69" s="355">
        <v>80</v>
      </c>
      <c r="F69" s="355">
        <v>101</v>
      </c>
      <c r="G69" s="355">
        <v>96</v>
      </c>
      <c r="H69" s="355">
        <v>120</v>
      </c>
      <c r="I69" s="355">
        <v>126</v>
      </c>
    </row>
    <row r="70" spans="1:9" ht="13.15" customHeight="1" thickBot="1" x14ac:dyDescent="0.3">
      <c r="A70" s="355"/>
      <c r="B70" s="362" t="s">
        <v>1399</v>
      </c>
      <c r="C70" s="362">
        <v>1</v>
      </c>
      <c r="D70" s="362">
        <v>1</v>
      </c>
      <c r="E70" s="362">
        <v>1</v>
      </c>
      <c r="F70" s="362">
        <v>1</v>
      </c>
      <c r="G70" s="362">
        <v>1</v>
      </c>
      <c r="H70" s="362">
        <v>1</v>
      </c>
      <c r="I70" s="362">
        <v>1</v>
      </c>
    </row>
    <row r="71" spans="1:9" ht="13.15" customHeight="1" thickBot="1" x14ac:dyDescent="0.3">
      <c r="A71" s="355"/>
      <c r="B71" s="355" t="s">
        <v>1168</v>
      </c>
      <c r="C71" s="355">
        <v>6</v>
      </c>
      <c r="D71" s="355">
        <v>7</v>
      </c>
      <c r="E71" s="355">
        <v>11</v>
      </c>
      <c r="F71" s="355">
        <v>29</v>
      </c>
      <c r="G71" s="355">
        <v>12</v>
      </c>
      <c r="H71" s="355">
        <v>31</v>
      </c>
      <c r="I71" s="355">
        <v>32</v>
      </c>
    </row>
    <row r="72" spans="1:9" ht="13.15" customHeight="1" x14ac:dyDescent="0.25">
      <c r="A72" s="355"/>
      <c r="B72" s="355" t="s">
        <v>1400</v>
      </c>
      <c r="C72" s="355">
        <v>4</v>
      </c>
      <c r="D72" s="355">
        <v>4</v>
      </c>
      <c r="E72" s="355">
        <v>6</v>
      </c>
      <c r="F72" s="355">
        <v>20</v>
      </c>
      <c r="G72" s="355">
        <v>31</v>
      </c>
      <c r="H72" s="355">
        <v>37</v>
      </c>
      <c r="I72" s="355">
        <v>35</v>
      </c>
    </row>
    <row r="73" spans="1:9" x14ac:dyDescent="0.25">
      <c r="A73" s="510"/>
      <c r="B73" s="511" t="s">
        <v>1401</v>
      </c>
      <c r="C73" s="511">
        <f>C68+C70</f>
        <v>12</v>
      </c>
      <c r="D73" s="511">
        <f t="shared" ref="D73:I73" si="9">D68+D70</f>
        <v>11</v>
      </c>
      <c r="E73" s="511">
        <f t="shared" si="9"/>
        <v>13</v>
      </c>
      <c r="F73" s="511">
        <f t="shared" si="9"/>
        <v>17</v>
      </c>
      <c r="G73" s="511">
        <f t="shared" si="9"/>
        <v>4</v>
      </c>
      <c r="H73" s="511">
        <f t="shared" si="9"/>
        <v>11</v>
      </c>
      <c r="I73" s="511">
        <f t="shared" si="9"/>
        <v>7</v>
      </c>
    </row>
  </sheetData>
  <pageMargins left="0.75" right="0.75" top="0.75" bottom="0.5" header="0.5" footer="0.75"/>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6"/>
  <sheetViews>
    <sheetView topLeftCell="A3" zoomScale="80" zoomScaleNormal="80" workbookViewId="0">
      <selection activeCell="A3" sqref="A3"/>
    </sheetView>
  </sheetViews>
  <sheetFormatPr defaultColWidth="8.85546875" defaultRowHeight="15" x14ac:dyDescent="0.25"/>
  <cols>
    <col min="1" max="1" width="4.28515625" style="24" customWidth="1"/>
    <col min="2" max="2" width="8.85546875" style="23" bestFit="1" customWidth="1"/>
    <col min="3" max="3" width="3.42578125" style="24" bestFit="1" customWidth="1"/>
    <col min="4" max="4" width="4.42578125" style="25" bestFit="1" customWidth="1"/>
    <col min="5" max="5" width="8.85546875" style="23" bestFit="1" customWidth="1"/>
    <col min="6" max="6" width="3.28515625" style="24" bestFit="1" customWidth="1"/>
    <col min="7" max="7" width="4.42578125" style="24" bestFit="1" customWidth="1"/>
    <col min="8" max="8" width="8.85546875" style="23" bestFit="1" customWidth="1"/>
    <col min="9" max="9" width="3.42578125" style="24" bestFit="1" customWidth="1"/>
    <col min="10" max="10" width="4.42578125" style="25" bestFit="1" customWidth="1"/>
    <col min="11" max="11" width="8.85546875" style="23" customWidth="1"/>
    <col min="12" max="12" width="3.28515625" style="24" bestFit="1" customWidth="1"/>
    <col min="13" max="13" width="4.42578125" style="25" bestFit="1" customWidth="1"/>
    <col min="14" max="14" width="5.7109375" style="25" customWidth="1"/>
    <col min="15" max="15" width="8.85546875" style="23" bestFit="1" customWidth="1"/>
    <col min="16" max="16" width="4.42578125" style="24" customWidth="1"/>
    <col min="17" max="17" width="5.7109375" style="25" customWidth="1"/>
    <col min="18" max="18" width="8.85546875" style="23" bestFit="1" customWidth="1"/>
    <col min="19" max="19" width="3.42578125" style="24" bestFit="1" customWidth="1"/>
    <col min="20" max="20" width="6.140625" style="25" customWidth="1"/>
    <col min="21" max="21" width="8.85546875" style="23" bestFit="1" customWidth="1"/>
    <col min="22" max="22" width="3.42578125" style="24" bestFit="1" customWidth="1"/>
    <col min="23" max="23" width="3.85546875" style="24" bestFit="1" customWidth="1"/>
    <col min="24" max="24" width="6.140625" style="24" customWidth="1"/>
    <col min="25" max="25" width="8.85546875" style="23" bestFit="1" customWidth="1"/>
    <col min="26" max="26" width="3.42578125" style="24" bestFit="1" customWidth="1"/>
    <col min="27" max="27" width="3.85546875" style="24" bestFit="1" customWidth="1"/>
    <col min="28" max="28" width="8.85546875" style="23" bestFit="1" customWidth="1"/>
    <col min="29" max="29" width="2.7109375" style="23" bestFit="1" customWidth="1"/>
    <col min="30" max="30" width="3.85546875" style="22" bestFit="1" customWidth="1"/>
    <col min="31" max="31" width="8.85546875" style="23" bestFit="1" customWidth="1"/>
    <col min="32" max="32" width="3.28515625" style="24" bestFit="1" customWidth="1"/>
    <col min="33" max="33" width="3.85546875" style="25" bestFit="1" customWidth="1"/>
    <col min="34" max="34" width="2.42578125" style="23" customWidth="1"/>
    <col min="35" max="37" width="8.85546875" style="23"/>
    <col min="38" max="38" width="3" style="23" customWidth="1"/>
    <col min="39" max="41" width="8.85546875" style="23"/>
    <col min="42" max="42" width="2.7109375" style="23" customWidth="1"/>
    <col min="43" max="45" width="8.85546875" style="23"/>
    <col min="46" max="46" width="2.28515625" style="23" customWidth="1"/>
    <col min="47" max="49" width="8.85546875" style="23"/>
    <col min="50" max="50" width="1.7109375" style="23" customWidth="1"/>
    <col min="51" max="16384" width="8.85546875" style="23"/>
  </cols>
  <sheetData>
    <row r="1" spans="1:33" s="58" customFormat="1" x14ac:dyDescent="0.25">
      <c r="A1" s="22" t="s">
        <v>1064</v>
      </c>
      <c r="C1" s="59"/>
      <c r="D1" s="60"/>
      <c r="F1" s="59"/>
      <c r="G1" s="59"/>
      <c r="I1" s="59"/>
      <c r="J1" s="60"/>
      <c r="L1" s="59"/>
      <c r="M1" s="60"/>
      <c r="N1" s="60"/>
      <c r="P1" s="59"/>
      <c r="Q1" s="60"/>
      <c r="S1" s="59"/>
      <c r="T1" s="60"/>
      <c r="V1" s="59"/>
      <c r="W1" s="59"/>
      <c r="X1" s="59"/>
      <c r="Z1" s="59"/>
      <c r="AA1" s="59"/>
      <c r="AD1" s="57"/>
      <c r="AF1" s="59"/>
      <c r="AG1" s="60"/>
    </row>
    <row r="2" spans="1:33" s="58" customFormat="1" ht="12.75" x14ac:dyDescent="0.2">
      <c r="A2" s="58" t="s">
        <v>1494</v>
      </c>
      <c r="C2" s="59"/>
      <c r="D2" s="60"/>
      <c r="F2" s="59"/>
      <c r="G2" s="59"/>
      <c r="I2" s="59"/>
      <c r="J2" s="60"/>
      <c r="L2" s="59"/>
      <c r="M2" s="60"/>
      <c r="N2" s="60"/>
      <c r="O2" s="57"/>
      <c r="P2" s="59"/>
      <c r="Q2" s="60"/>
      <c r="S2" s="59"/>
      <c r="T2" s="60"/>
      <c r="V2" s="59"/>
      <c r="W2" s="59"/>
      <c r="X2" s="59"/>
      <c r="Z2" s="59"/>
      <c r="AA2" s="59"/>
      <c r="AD2" s="57"/>
      <c r="AF2" s="59"/>
      <c r="AG2" s="60"/>
    </row>
    <row r="3" spans="1:33" s="58" customFormat="1" ht="12.75" x14ac:dyDescent="0.2">
      <c r="A3" s="58" t="s">
        <v>1092</v>
      </c>
      <c r="C3" s="59"/>
      <c r="D3" s="60"/>
      <c r="F3" s="59"/>
      <c r="G3" s="59"/>
      <c r="I3" s="59"/>
      <c r="J3" s="60"/>
      <c r="L3" s="59"/>
      <c r="M3" s="60"/>
      <c r="N3" s="60"/>
      <c r="O3" s="57"/>
      <c r="P3" s="59"/>
      <c r="Q3" s="60"/>
      <c r="S3" s="59"/>
      <c r="T3" s="60"/>
      <c r="V3" s="59"/>
      <c r="W3" s="59"/>
      <c r="X3" s="59"/>
      <c r="Z3" s="59"/>
      <c r="AA3" s="59"/>
      <c r="AD3" s="57"/>
      <c r="AF3" s="59"/>
      <c r="AG3" s="60"/>
    </row>
    <row r="4" spans="1:33" s="58" customFormat="1" ht="12.75" x14ac:dyDescent="0.2">
      <c r="A4" s="58" t="s">
        <v>1670</v>
      </c>
      <c r="C4" s="59"/>
      <c r="D4" s="60"/>
      <c r="F4" s="59"/>
      <c r="G4" s="59"/>
      <c r="I4" s="59"/>
      <c r="J4" s="60"/>
      <c r="L4" s="59"/>
      <c r="M4" s="60"/>
      <c r="N4" s="60"/>
      <c r="O4" s="57"/>
      <c r="P4" s="59"/>
      <c r="Q4" s="60"/>
      <c r="S4" s="59"/>
      <c r="T4" s="60"/>
      <c r="V4" s="59"/>
      <c r="W4" s="59"/>
      <c r="X4" s="59"/>
      <c r="Z4" s="59"/>
      <c r="AA4" s="59"/>
      <c r="AD4" s="57"/>
      <c r="AF4" s="59"/>
      <c r="AG4" s="60"/>
    </row>
    <row r="5" spans="1:33" ht="15.75" thickBot="1" x14ac:dyDescent="0.3">
      <c r="A5" s="23"/>
      <c r="O5" s="22"/>
    </row>
    <row r="6" spans="1:33" s="22" customFormat="1" ht="68.45" customHeight="1" x14ac:dyDescent="0.25">
      <c r="A6" s="30"/>
      <c r="B6" s="748" t="s">
        <v>1065</v>
      </c>
      <c r="C6" s="749" t="s">
        <v>1066</v>
      </c>
      <c r="D6" s="750" t="s">
        <v>1067</v>
      </c>
      <c r="E6" s="749" t="s">
        <v>1068</v>
      </c>
      <c r="F6" s="749" t="s">
        <v>1066</v>
      </c>
      <c r="G6" s="750" t="s">
        <v>1067</v>
      </c>
      <c r="H6" s="748" t="s">
        <v>1069</v>
      </c>
      <c r="I6" s="749" t="s">
        <v>1066</v>
      </c>
      <c r="J6" s="750" t="s">
        <v>1067</v>
      </c>
      <c r="K6" s="749" t="s">
        <v>1070</v>
      </c>
      <c r="L6" s="749" t="s">
        <v>1066</v>
      </c>
      <c r="M6" s="751" t="s">
        <v>1067</v>
      </c>
      <c r="N6" s="30"/>
      <c r="O6" s="748" t="s">
        <v>1071</v>
      </c>
      <c r="P6" s="749" t="s">
        <v>1066</v>
      </c>
      <c r="Q6" s="750" t="s">
        <v>1067</v>
      </c>
      <c r="R6" s="748" t="s">
        <v>1072</v>
      </c>
      <c r="S6" s="749" t="s">
        <v>1066</v>
      </c>
      <c r="T6" s="750" t="s">
        <v>1067</v>
      </c>
      <c r="U6" s="748" t="s">
        <v>1073</v>
      </c>
      <c r="V6" s="749" t="s">
        <v>1066</v>
      </c>
      <c r="W6" s="750" t="s">
        <v>1067</v>
      </c>
      <c r="X6" s="30"/>
      <c r="Y6" s="749" t="s">
        <v>1074</v>
      </c>
      <c r="Z6" s="749" t="s">
        <v>1066</v>
      </c>
      <c r="AA6" s="750" t="s">
        <v>1067</v>
      </c>
      <c r="AB6" s="749" t="s">
        <v>1075</v>
      </c>
      <c r="AC6" s="749" t="s">
        <v>1066</v>
      </c>
      <c r="AD6" s="749" t="s">
        <v>1067</v>
      </c>
      <c r="AE6" s="748" t="s">
        <v>1076</v>
      </c>
      <c r="AF6" s="749" t="s">
        <v>1066</v>
      </c>
      <c r="AG6" s="750" t="s">
        <v>1067</v>
      </c>
    </row>
    <row r="7" spans="1:33" ht="13.15" customHeight="1" thickBot="1" x14ac:dyDescent="0.3">
      <c r="A7" s="312">
        <v>1</v>
      </c>
      <c r="B7" s="553" t="s">
        <v>1186</v>
      </c>
      <c r="C7" s="313">
        <v>27</v>
      </c>
      <c r="D7" s="314">
        <v>1</v>
      </c>
      <c r="E7" s="88" t="s">
        <v>1192</v>
      </c>
      <c r="F7" s="313">
        <v>48</v>
      </c>
      <c r="G7" s="314">
        <v>1</v>
      </c>
      <c r="H7" s="553" t="s">
        <v>1061</v>
      </c>
      <c r="I7" s="313">
        <v>36</v>
      </c>
      <c r="J7" s="314">
        <v>1</v>
      </c>
      <c r="K7" s="88" t="s">
        <v>1193</v>
      </c>
      <c r="L7" s="313">
        <v>16</v>
      </c>
      <c r="M7" s="314">
        <v>1</v>
      </c>
      <c r="N7" s="312">
        <v>1</v>
      </c>
      <c r="O7" s="553" t="s">
        <v>1186</v>
      </c>
      <c r="P7" s="313">
        <v>48</v>
      </c>
      <c r="Q7" s="314">
        <v>0.91666666666666663</v>
      </c>
      <c r="R7" s="553" t="s">
        <v>1047</v>
      </c>
      <c r="S7" s="313">
        <v>68</v>
      </c>
      <c r="T7" s="314">
        <v>0.82352941176470584</v>
      </c>
      <c r="U7" s="553" t="s">
        <v>1540</v>
      </c>
      <c r="V7" s="313">
        <v>29</v>
      </c>
      <c r="W7" s="314">
        <v>0.93103448275862066</v>
      </c>
      <c r="X7" s="312">
        <v>1</v>
      </c>
      <c r="Y7" s="88" t="s">
        <v>1531</v>
      </c>
      <c r="Z7" s="313">
        <v>13</v>
      </c>
      <c r="AA7" s="314">
        <v>0.84615384615384615</v>
      </c>
      <c r="AB7" s="88" t="s">
        <v>1538</v>
      </c>
      <c r="AC7" s="313">
        <v>16</v>
      </c>
      <c r="AD7" s="315">
        <v>0.9375</v>
      </c>
      <c r="AE7" s="553" t="s">
        <v>1539</v>
      </c>
      <c r="AF7" s="313">
        <v>12</v>
      </c>
      <c r="AG7" s="314">
        <v>0.5</v>
      </c>
    </row>
    <row r="8" spans="1:33" ht="13.15" customHeight="1" thickBot="1" x14ac:dyDescent="0.3">
      <c r="A8" s="30">
        <v>2</v>
      </c>
      <c r="B8" s="555" t="s">
        <v>1542</v>
      </c>
      <c r="C8" s="31">
        <v>17</v>
      </c>
      <c r="D8" s="32">
        <v>1</v>
      </c>
      <c r="E8" s="79" t="s">
        <v>1195</v>
      </c>
      <c r="F8" s="31">
        <v>21</v>
      </c>
      <c r="G8" s="32">
        <v>1</v>
      </c>
      <c r="H8" s="555" t="s">
        <v>1542</v>
      </c>
      <c r="I8" s="31">
        <v>11</v>
      </c>
      <c r="J8" s="32">
        <v>1</v>
      </c>
      <c r="K8" s="79" t="s">
        <v>1185</v>
      </c>
      <c r="L8" s="31">
        <v>14</v>
      </c>
      <c r="M8" s="32">
        <v>1</v>
      </c>
      <c r="N8" s="30">
        <v>2</v>
      </c>
      <c r="O8" s="719" t="s">
        <v>1558</v>
      </c>
      <c r="P8" s="31">
        <v>10</v>
      </c>
      <c r="Q8" s="32">
        <v>0.9</v>
      </c>
      <c r="R8" s="555" t="s">
        <v>1537</v>
      </c>
      <c r="S8" s="31">
        <v>11</v>
      </c>
      <c r="T8" s="32">
        <v>0.81818181818181823</v>
      </c>
      <c r="U8" s="555" t="s">
        <v>1531</v>
      </c>
      <c r="V8" s="31">
        <v>13</v>
      </c>
      <c r="W8" s="32">
        <v>0.92307692307692313</v>
      </c>
      <c r="X8" s="30">
        <v>2</v>
      </c>
      <c r="Y8" s="79" t="s">
        <v>1536</v>
      </c>
      <c r="Z8" s="31">
        <v>28</v>
      </c>
      <c r="AA8" s="32">
        <v>0.8214285714285714</v>
      </c>
      <c r="AB8" s="79" t="s">
        <v>1185</v>
      </c>
      <c r="AC8" s="31">
        <v>13</v>
      </c>
      <c r="AD8" s="33">
        <v>0.84615384615384615</v>
      </c>
      <c r="AE8" s="555" t="s">
        <v>1185</v>
      </c>
      <c r="AF8" s="31">
        <v>21</v>
      </c>
      <c r="AG8" s="32">
        <v>0.42857142857142855</v>
      </c>
    </row>
    <row r="9" spans="1:33" ht="13.15" customHeight="1" thickBot="1" x14ac:dyDescent="0.3">
      <c r="A9" s="30">
        <v>3</v>
      </c>
      <c r="B9" s="555" t="s">
        <v>1047</v>
      </c>
      <c r="C9" s="31">
        <v>16</v>
      </c>
      <c r="D9" s="32">
        <v>1</v>
      </c>
      <c r="E9" s="79" t="s">
        <v>1186</v>
      </c>
      <c r="F9" s="31">
        <v>18</v>
      </c>
      <c r="G9" s="32">
        <v>1</v>
      </c>
      <c r="H9" s="555" t="s">
        <v>1536</v>
      </c>
      <c r="I9" s="31">
        <v>42</v>
      </c>
      <c r="J9" s="32">
        <v>0.95238095238095233</v>
      </c>
      <c r="K9" s="79" t="s">
        <v>1194</v>
      </c>
      <c r="L9" s="31">
        <v>54</v>
      </c>
      <c r="M9" s="32">
        <v>0.98148148148148151</v>
      </c>
      <c r="N9" s="30">
        <v>3</v>
      </c>
      <c r="O9" s="555" t="s">
        <v>1047</v>
      </c>
      <c r="P9" s="31">
        <v>17</v>
      </c>
      <c r="Q9" s="32">
        <v>0.88235294117647056</v>
      </c>
      <c r="R9" s="600" t="s">
        <v>1052</v>
      </c>
      <c r="S9" s="576">
        <v>86</v>
      </c>
      <c r="T9" s="765">
        <v>0.77906976744186052</v>
      </c>
      <c r="U9" s="555" t="s">
        <v>1548</v>
      </c>
      <c r="V9" s="31">
        <v>24</v>
      </c>
      <c r="W9" s="32">
        <v>0.91666666666666663</v>
      </c>
      <c r="X9" s="30">
        <v>3</v>
      </c>
      <c r="Y9" s="79" t="s">
        <v>1542</v>
      </c>
      <c r="Z9" s="31">
        <v>21</v>
      </c>
      <c r="AA9" s="32">
        <v>0.80952380952380953</v>
      </c>
      <c r="AB9" s="79" t="s">
        <v>1192</v>
      </c>
      <c r="AC9" s="31">
        <v>35</v>
      </c>
      <c r="AD9" s="33">
        <v>0.82857142857142863</v>
      </c>
      <c r="AE9" s="555" t="s">
        <v>1195</v>
      </c>
      <c r="AF9" s="31">
        <v>30</v>
      </c>
      <c r="AG9" s="32">
        <v>0.4</v>
      </c>
    </row>
    <row r="10" spans="1:33" ht="13.15" customHeight="1" thickBot="1" x14ac:dyDescent="0.35">
      <c r="A10" s="30">
        <v>4</v>
      </c>
      <c r="B10" s="555" t="s">
        <v>1520</v>
      </c>
      <c r="C10" s="31">
        <v>13</v>
      </c>
      <c r="D10" s="32">
        <v>1</v>
      </c>
      <c r="E10" s="79" t="s">
        <v>1061</v>
      </c>
      <c r="F10" s="31">
        <v>17</v>
      </c>
      <c r="G10" s="32">
        <v>1</v>
      </c>
      <c r="H10" s="600" t="s">
        <v>1528</v>
      </c>
      <c r="I10" s="576">
        <v>20</v>
      </c>
      <c r="J10" s="765">
        <v>0.95</v>
      </c>
      <c r="K10" s="79" t="s">
        <v>1186</v>
      </c>
      <c r="L10" s="31">
        <v>20</v>
      </c>
      <c r="M10" s="32">
        <v>0.95</v>
      </c>
      <c r="N10" s="30">
        <v>4</v>
      </c>
      <c r="O10" s="555" t="s">
        <v>1185</v>
      </c>
      <c r="P10" s="31">
        <v>51</v>
      </c>
      <c r="Q10" s="32">
        <v>0.86274509803921573</v>
      </c>
      <c r="R10" s="555" t="s">
        <v>1189</v>
      </c>
      <c r="S10" s="31">
        <v>63</v>
      </c>
      <c r="T10" s="32">
        <v>0.77777777777777779</v>
      </c>
      <c r="U10" s="600" t="s">
        <v>1528</v>
      </c>
      <c r="V10" s="576">
        <v>52</v>
      </c>
      <c r="W10" s="765">
        <v>0.86538461538461542</v>
      </c>
      <c r="X10" s="30">
        <v>4</v>
      </c>
      <c r="Y10" s="79" t="s">
        <v>1187</v>
      </c>
      <c r="Z10" s="31">
        <v>10</v>
      </c>
      <c r="AA10" s="32">
        <v>0.8</v>
      </c>
      <c r="AB10" s="79" t="s">
        <v>1194</v>
      </c>
      <c r="AC10" s="31">
        <v>52</v>
      </c>
      <c r="AD10" s="33">
        <v>0.78846153846153844</v>
      </c>
      <c r="AE10" s="555" t="s">
        <v>1061</v>
      </c>
      <c r="AF10" s="31">
        <v>16</v>
      </c>
      <c r="AG10" s="32">
        <v>0.375</v>
      </c>
    </row>
    <row r="11" spans="1:33" ht="13.15" customHeight="1" x14ac:dyDescent="0.25">
      <c r="A11" s="316">
        <v>5</v>
      </c>
      <c r="B11" s="557" t="s">
        <v>1535</v>
      </c>
      <c r="C11" s="317">
        <v>13</v>
      </c>
      <c r="D11" s="318">
        <v>1</v>
      </c>
      <c r="E11" s="89" t="s">
        <v>1193</v>
      </c>
      <c r="F11" s="317">
        <v>16</v>
      </c>
      <c r="G11" s="318">
        <v>1</v>
      </c>
      <c r="H11" s="557" t="s">
        <v>1185</v>
      </c>
      <c r="I11" s="317">
        <v>137</v>
      </c>
      <c r="J11" s="318">
        <v>0.94160583941605835</v>
      </c>
      <c r="K11" s="89" t="s">
        <v>1527</v>
      </c>
      <c r="L11" s="317">
        <v>36</v>
      </c>
      <c r="M11" s="318">
        <v>0.91666666666666663</v>
      </c>
      <c r="N11" s="316">
        <v>5</v>
      </c>
      <c r="O11" s="557" t="s">
        <v>1529</v>
      </c>
      <c r="P11" s="317">
        <v>167</v>
      </c>
      <c r="Q11" s="318">
        <v>0.84431137724550898</v>
      </c>
      <c r="R11" s="557" t="s">
        <v>1185</v>
      </c>
      <c r="S11" s="317">
        <v>176</v>
      </c>
      <c r="T11" s="318">
        <v>0.76136363636363635</v>
      </c>
      <c r="U11" s="557" t="s">
        <v>1538</v>
      </c>
      <c r="V11" s="317">
        <v>207</v>
      </c>
      <c r="W11" s="318">
        <v>0.86473429951690817</v>
      </c>
      <c r="X11" s="316">
        <v>5</v>
      </c>
      <c r="Y11" s="89" t="s">
        <v>1558</v>
      </c>
      <c r="Z11" s="317">
        <v>10</v>
      </c>
      <c r="AA11" s="318">
        <v>0.8</v>
      </c>
      <c r="AB11" s="89" t="s">
        <v>1193</v>
      </c>
      <c r="AC11" s="317">
        <v>28</v>
      </c>
      <c r="AD11" s="319">
        <v>0.75</v>
      </c>
      <c r="AE11" s="557" t="s">
        <v>1548</v>
      </c>
      <c r="AF11" s="317">
        <v>11</v>
      </c>
      <c r="AG11" s="318">
        <v>0.36363636363636365</v>
      </c>
    </row>
    <row r="12" spans="1:33" ht="13.15" customHeight="1" thickBot="1" x14ac:dyDescent="0.3">
      <c r="A12" s="312">
        <v>6</v>
      </c>
      <c r="B12" s="553" t="s">
        <v>1531</v>
      </c>
      <c r="C12" s="313">
        <v>11</v>
      </c>
      <c r="D12" s="314">
        <v>1</v>
      </c>
      <c r="E12" s="88" t="s">
        <v>1543</v>
      </c>
      <c r="F12" s="313">
        <v>15</v>
      </c>
      <c r="G12" s="314">
        <v>1</v>
      </c>
      <c r="H12" s="553" t="s">
        <v>1047</v>
      </c>
      <c r="I12" s="313">
        <v>49</v>
      </c>
      <c r="J12" s="314">
        <v>0.93877551020408168</v>
      </c>
      <c r="K12" s="88" t="s">
        <v>1184</v>
      </c>
      <c r="L12" s="313">
        <v>104</v>
      </c>
      <c r="M12" s="314">
        <v>0.91346153846153844</v>
      </c>
      <c r="N12" s="312">
        <v>6</v>
      </c>
      <c r="O12" s="553" t="s">
        <v>1194</v>
      </c>
      <c r="P12" s="313">
        <v>174</v>
      </c>
      <c r="Q12" s="314">
        <v>0.82758620689655171</v>
      </c>
      <c r="R12" s="553" t="s">
        <v>1194</v>
      </c>
      <c r="S12" s="313">
        <v>283</v>
      </c>
      <c r="T12" s="314">
        <v>0.75618374558303891</v>
      </c>
      <c r="U12" s="605" t="s">
        <v>1052</v>
      </c>
      <c r="V12" s="767">
        <v>133</v>
      </c>
      <c r="W12" s="768">
        <v>0.8571428571428571</v>
      </c>
      <c r="X12" s="312">
        <v>6</v>
      </c>
      <c r="Y12" s="88" t="s">
        <v>1543</v>
      </c>
      <c r="Z12" s="313">
        <v>27</v>
      </c>
      <c r="AA12" s="314">
        <v>0.77777777777777779</v>
      </c>
      <c r="AB12" s="88" t="s">
        <v>1184</v>
      </c>
      <c r="AC12" s="313">
        <v>90</v>
      </c>
      <c r="AD12" s="315">
        <v>0.72222222222222221</v>
      </c>
      <c r="AE12" s="553" t="s">
        <v>1538</v>
      </c>
      <c r="AF12" s="313">
        <v>20</v>
      </c>
      <c r="AG12" s="314">
        <v>0.35</v>
      </c>
    </row>
    <row r="13" spans="1:33" ht="13.15" customHeight="1" thickBot="1" x14ac:dyDescent="0.3">
      <c r="A13" s="30">
        <v>7</v>
      </c>
      <c r="B13" s="555" t="s">
        <v>1185</v>
      </c>
      <c r="C13" s="31">
        <v>45</v>
      </c>
      <c r="D13" s="32">
        <v>0.97777777777777775</v>
      </c>
      <c r="E13" s="79" t="s">
        <v>1047</v>
      </c>
      <c r="F13" s="31">
        <v>14</v>
      </c>
      <c r="G13" s="32">
        <v>1</v>
      </c>
      <c r="H13" s="555" t="s">
        <v>1538</v>
      </c>
      <c r="I13" s="31">
        <v>63</v>
      </c>
      <c r="J13" s="32">
        <v>0.93650793650793651</v>
      </c>
      <c r="K13" s="592" t="s">
        <v>1052</v>
      </c>
      <c r="L13" s="576">
        <v>18</v>
      </c>
      <c r="M13" s="765">
        <v>0.88888888888888884</v>
      </c>
      <c r="N13" s="30">
        <v>7</v>
      </c>
      <c r="O13" s="600" t="s">
        <v>1525</v>
      </c>
      <c r="P13" s="576">
        <v>91</v>
      </c>
      <c r="Q13" s="765">
        <v>0.82417582417582413</v>
      </c>
      <c r="R13" s="555" t="s">
        <v>1520</v>
      </c>
      <c r="S13" s="31">
        <v>12</v>
      </c>
      <c r="T13" s="32">
        <v>0.75</v>
      </c>
      <c r="U13" s="555" t="s">
        <v>1536</v>
      </c>
      <c r="V13" s="31">
        <v>70</v>
      </c>
      <c r="W13" s="32">
        <v>0.8571428571428571</v>
      </c>
      <c r="X13" s="30">
        <v>7</v>
      </c>
      <c r="Y13" s="79" t="s">
        <v>1520</v>
      </c>
      <c r="Z13" s="31">
        <v>13</v>
      </c>
      <c r="AA13" s="32">
        <v>0.76923076923076927</v>
      </c>
      <c r="AB13" s="79" t="s">
        <v>1195</v>
      </c>
      <c r="AC13" s="31">
        <v>21</v>
      </c>
      <c r="AD13" s="33">
        <v>0.7142857142857143</v>
      </c>
      <c r="AE13" s="718" t="s">
        <v>1190</v>
      </c>
      <c r="AF13" s="34">
        <v>45</v>
      </c>
      <c r="AG13" s="35">
        <v>0.33333333333333331</v>
      </c>
    </row>
    <row r="14" spans="1:33" ht="13.15" customHeight="1" thickBot="1" x14ac:dyDescent="0.3">
      <c r="A14" s="30">
        <v>8</v>
      </c>
      <c r="B14" s="555" t="s">
        <v>1195</v>
      </c>
      <c r="C14" s="31">
        <v>39</v>
      </c>
      <c r="D14" s="32">
        <v>0.97435897435897434</v>
      </c>
      <c r="E14" s="79" t="s">
        <v>1530</v>
      </c>
      <c r="F14" s="31">
        <v>9</v>
      </c>
      <c r="G14" s="32">
        <v>1</v>
      </c>
      <c r="H14" s="555" t="s">
        <v>1535</v>
      </c>
      <c r="I14" s="31">
        <v>15</v>
      </c>
      <c r="J14" s="32">
        <v>0.93333333333333335</v>
      </c>
      <c r="K14" s="280" t="s">
        <v>1190</v>
      </c>
      <c r="L14" s="34">
        <v>9</v>
      </c>
      <c r="M14" s="35">
        <v>0.88888888888888884</v>
      </c>
      <c r="N14" s="30">
        <v>8</v>
      </c>
      <c r="O14" s="555" t="s">
        <v>1536</v>
      </c>
      <c r="P14" s="31">
        <v>27</v>
      </c>
      <c r="Q14" s="32">
        <v>0.81481481481481477</v>
      </c>
      <c r="R14" s="555" t="s">
        <v>1529</v>
      </c>
      <c r="S14" s="31">
        <v>466</v>
      </c>
      <c r="T14" s="32">
        <v>0.74892703862660948</v>
      </c>
      <c r="U14" s="555" t="s">
        <v>1186</v>
      </c>
      <c r="V14" s="31">
        <v>195</v>
      </c>
      <c r="W14" s="32">
        <v>0.85128205128205126</v>
      </c>
      <c r="X14" s="30">
        <v>8</v>
      </c>
      <c r="Y14" s="79" t="s">
        <v>1527</v>
      </c>
      <c r="Z14" s="31">
        <v>52</v>
      </c>
      <c r="AA14" s="32">
        <v>0.75</v>
      </c>
      <c r="AB14" s="79" t="s">
        <v>1526</v>
      </c>
      <c r="AC14" s="31">
        <v>26</v>
      </c>
      <c r="AD14" s="33">
        <v>0.69230769230769229</v>
      </c>
      <c r="AE14" s="555" t="s">
        <v>1530</v>
      </c>
      <c r="AF14" s="31">
        <v>15</v>
      </c>
      <c r="AG14" s="32">
        <v>0.33333333333333331</v>
      </c>
    </row>
    <row r="15" spans="1:33" ht="13.15" customHeight="1" thickBot="1" x14ac:dyDescent="0.3">
      <c r="A15" s="30">
        <v>9</v>
      </c>
      <c r="B15" s="555" t="s">
        <v>1538</v>
      </c>
      <c r="C15" s="31">
        <v>86</v>
      </c>
      <c r="D15" s="32">
        <v>0.96511627906976749</v>
      </c>
      <c r="E15" s="79" t="s">
        <v>1194</v>
      </c>
      <c r="F15" s="31">
        <v>63</v>
      </c>
      <c r="G15" s="32">
        <v>0.98412698412698407</v>
      </c>
      <c r="H15" s="555" t="s">
        <v>1527</v>
      </c>
      <c r="I15" s="31">
        <v>87</v>
      </c>
      <c r="J15" s="32">
        <v>0.93103448275862066</v>
      </c>
      <c r="K15" s="592" t="s">
        <v>1525</v>
      </c>
      <c r="L15" s="576">
        <v>32</v>
      </c>
      <c r="M15" s="765">
        <v>0.875</v>
      </c>
      <c r="N15" s="30">
        <v>9</v>
      </c>
      <c r="O15" s="555" t="s">
        <v>1193</v>
      </c>
      <c r="P15" s="31">
        <v>57</v>
      </c>
      <c r="Q15" s="32">
        <v>0.80701754385964908</v>
      </c>
      <c r="R15" s="555" t="s">
        <v>1195</v>
      </c>
      <c r="S15" s="31">
        <v>105</v>
      </c>
      <c r="T15" s="32">
        <v>0.73333333333333328</v>
      </c>
      <c r="U15" s="555" t="s">
        <v>1530</v>
      </c>
      <c r="V15" s="31">
        <v>20</v>
      </c>
      <c r="W15" s="32">
        <v>0.85</v>
      </c>
      <c r="X15" s="30">
        <v>9</v>
      </c>
      <c r="Y15" s="79" t="s">
        <v>1189</v>
      </c>
      <c r="Z15" s="31">
        <v>19</v>
      </c>
      <c r="AA15" s="32">
        <v>0.73684210526315785</v>
      </c>
      <c r="AB15" s="79" t="s">
        <v>1529</v>
      </c>
      <c r="AC15" s="31">
        <v>48</v>
      </c>
      <c r="AD15" s="33">
        <v>0.6875</v>
      </c>
      <c r="AE15" s="600" t="s">
        <v>1525</v>
      </c>
      <c r="AF15" s="576">
        <v>47</v>
      </c>
      <c r="AG15" s="765">
        <v>0.31914893617021278</v>
      </c>
    </row>
    <row r="16" spans="1:33" ht="13.15" customHeight="1" x14ac:dyDescent="0.25">
      <c r="A16" s="316">
        <v>10</v>
      </c>
      <c r="B16" s="564" t="s">
        <v>1190</v>
      </c>
      <c r="C16" s="320">
        <v>25</v>
      </c>
      <c r="D16" s="321">
        <v>0.96</v>
      </c>
      <c r="E16" s="89" t="s">
        <v>1529</v>
      </c>
      <c r="F16" s="317">
        <v>106</v>
      </c>
      <c r="G16" s="318">
        <v>0.98113207547169812</v>
      </c>
      <c r="H16" s="557" t="s">
        <v>1529</v>
      </c>
      <c r="I16" s="317">
        <v>305</v>
      </c>
      <c r="J16" s="318">
        <v>0.92459016393442628</v>
      </c>
      <c r="K16" s="89" t="s">
        <v>1538</v>
      </c>
      <c r="L16" s="317">
        <v>16</v>
      </c>
      <c r="M16" s="318">
        <v>0.875</v>
      </c>
      <c r="N16" s="316">
        <v>10</v>
      </c>
      <c r="O16" s="557" t="s">
        <v>1545</v>
      </c>
      <c r="P16" s="317">
        <v>10</v>
      </c>
      <c r="Q16" s="318">
        <v>0.8</v>
      </c>
      <c r="R16" s="564" t="s">
        <v>1190</v>
      </c>
      <c r="S16" s="320">
        <v>81</v>
      </c>
      <c r="T16" s="321">
        <v>0.72839506172839508</v>
      </c>
      <c r="U16" s="557" t="s">
        <v>1537</v>
      </c>
      <c r="V16" s="317">
        <v>18</v>
      </c>
      <c r="W16" s="318">
        <v>0.83333333333333337</v>
      </c>
      <c r="X16" s="316">
        <v>10</v>
      </c>
      <c r="Y16" s="89" t="s">
        <v>1194</v>
      </c>
      <c r="Z16" s="317">
        <v>120</v>
      </c>
      <c r="AA16" s="318">
        <v>0.73333333333333328</v>
      </c>
      <c r="AB16" s="277" t="s">
        <v>1190</v>
      </c>
      <c r="AC16" s="320">
        <v>12</v>
      </c>
      <c r="AD16" s="322">
        <v>0.66666666666666663</v>
      </c>
      <c r="AE16" s="557" t="s">
        <v>1542</v>
      </c>
      <c r="AF16" s="317">
        <v>18</v>
      </c>
      <c r="AG16" s="318">
        <v>0.27777777777777779</v>
      </c>
    </row>
    <row r="17" spans="1:33" ht="13.15" customHeight="1" thickBot="1" x14ac:dyDescent="0.35">
      <c r="A17" s="312">
        <v>11</v>
      </c>
      <c r="B17" s="553" t="s">
        <v>1536</v>
      </c>
      <c r="C17" s="313">
        <v>24</v>
      </c>
      <c r="D17" s="314">
        <v>0.95833333333333337</v>
      </c>
      <c r="E17" s="591" t="s">
        <v>1525</v>
      </c>
      <c r="F17" s="767">
        <v>36</v>
      </c>
      <c r="G17" s="768">
        <v>0.97222222222222221</v>
      </c>
      <c r="H17" s="553" t="s">
        <v>1526</v>
      </c>
      <c r="I17" s="313">
        <v>106</v>
      </c>
      <c r="J17" s="314">
        <v>0.92452830188679247</v>
      </c>
      <c r="K17" s="88" t="s">
        <v>1192</v>
      </c>
      <c r="L17" s="313">
        <v>47</v>
      </c>
      <c r="M17" s="314">
        <v>0.87234042553191493</v>
      </c>
      <c r="N17" s="312">
        <v>11</v>
      </c>
      <c r="O17" s="720" t="s">
        <v>1190</v>
      </c>
      <c r="P17" s="323">
        <v>134</v>
      </c>
      <c r="Q17" s="324">
        <v>0.79850746268656714</v>
      </c>
      <c r="R17" s="553" t="s">
        <v>1193</v>
      </c>
      <c r="S17" s="313">
        <v>172</v>
      </c>
      <c r="T17" s="314">
        <v>0.72674418604651159</v>
      </c>
      <c r="U17" s="553" t="s">
        <v>1046</v>
      </c>
      <c r="V17" s="313">
        <v>17</v>
      </c>
      <c r="W17" s="314">
        <v>0.82352941176470584</v>
      </c>
      <c r="X17" s="312">
        <v>11</v>
      </c>
      <c r="Y17" s="88" t="s">
        <v>1193</v>
      </c>
      <c r="Z17" s="313">
        <v>60</v>
      </c>
      <c r="AA17" s="314">
        <v>0.71666666666666667</v>
      </c>
      <c r="AB17" s="591" t="s">
        <v>1525</v>
      </c>
      <c r="AC17" s="767">
        <v>11</v>
      </c>
      <c r="AD17" s="771">
        <v>0.63636363636363635</v>
      </c>
      <c r="AE17" s="553" t="s">
        <v>1546</v>
      </c>
      <c r="AF17" s="313">
        <v>26</v>
      </c>
      <c r="AG17" s="314">
        <v>0.26923076923076922</v>
      </c>
    </row>
    <row r="18" spans="1:33" ht="13.15" customHeight="1" thickBot="1" x14ac:dyDescent="0.3">
      <c r="A18" s="30">
        <v>12</v>
      </c>
      <c r="B18" s="555" t="s">
        <v>1184</v>
      </c>
      <c r="C18" s="31">
        <v>277</v>
      </c>
      <c r="D18" s="32">
        <v>0.95667870036101088</v>
      </c>
      <c r="E18" s="79" t="s">
        <v>1184</v>
      </c>
      <c r="F18" s="31">
        <v>113</v>
      </c>
      <c r="G18" s="32">
        <v>0.96460176991150437</v>
      </c>
      <c r="H18" s="555" t="s">
        <v>1520</v>
      </c>
      <c r="I18" s="31">
        <v>13</v>
      </c>
      <c r="J18" s="32">
        <v>0.92307692307692313</v>
      </c>
      <c r="K18" s="79" t="s">
        <v>1529</v>
      </c>
      <c r="L18" s="31">
        <v>78</v>
      </c>
      <c r="M18" s="32">
        <v>0.87179487179487181</v>
      </c>
      <c r="N18" s="30">
        <v>12</v>
      </c>
      <c r="O18" s="555" t="s">
        <v>1192</v>
      </c>
      <c r="P18" s="31">
        <v>126</v>
      </c>
      <c r="Q18" s="32">
        <v>0.79365079365079361</v>
      </c>
      <c r="R18" s="600" t="s">
        <v>1525</v>
      </c>
      <c r="S18" s="576">
        <v>253</v>
      </c>
      <c r="T18" s="765">
        <v>0.71936758893280628</v>
      </c>
      <c r="U18" s="555" t="s">
        <v>1542</v>
      </c>
      <c r="V18" s="31">
        <v>43</v>
      </c>
      <c r="W18" s="32">
        <v>0.81395348837209303</v>
      </c>
      <c r="X18" s="30">
        <v>12</v>
      </c>
      <c r="Y18" s="79" t="s">
        <v>1185</v>
      </c>
      <c r="Z18" s="31">
        <v>77</v>
      </c>
      <c r="AA18" s="32">
        <v>0.7142857142857143</v>
      </c>
      <c r="AB18" s="592" t="s">
        <v>1052</v>
      </c>
      <c r="AC18" s="576">
        <v>11</v>
      </c>
      <c r="AD18" s="772">
        <v>0.63636363636363635</v>
      </c>
      <c r="AE18" s="555" t="s">
        <v>1193</v>
      </c>
      <c r="AF18" s="31">
        <v>60</v>
      </c>
      <c r="AG18" s="32">
        <v>0.26666666666666666</v>
      </c>
    </row>
    <row r="19" spans="1:33" ht="13.15" customHeight="1" thickBot="1" x14ac:dyDescent="0.3">
      <c r="A19" s="30">
        <v>13</v>
      </c>
      <c r="B19" s="555" t="s">
        <v>1543</v>
      </c>
      <c r="C19" s="31">
        <v>43</v>
      </c>
      <c r="D19" s="32">
        <v>0.95348837209302328</v>
      </c>
      <c r="E19" s="79" t="s">
        <v>1185</v>
      </c>
      <c r="F19" s="31">
        <v>55</v>
      </c>
      <c r="G19" s="32">
        <v>0.96363636363636362</v>
      </c>
      <c r="H19" s="555" t="s">
        <v>1195</v>
      </c>
      <c r="I19" s="31">
        <v>63</v>
      </c>
      <c r="J19" s="32">
        <v>0.92063492063492058</v>
      </c>
      <c r="K19" s="79" t="s">
        <v>1543</v>
      </c>
      <c r="L19" s="31">
        <v>15</v>
      </c>
      <c r="M19" s="32">
        <v>0.8666666666666667</v>
      </c>
      <c r="N19" s="30">
        <v>13</v>
      </c>
      <c r="O19" s="555" t="s">
        <v>1548</v>
      </c>
      <c r="P19" s="31">
        <v>28</v>
      </c>
      <c r="Q19" s="32">
        <v>0.7857142857142857</v>
      </c>
      <c r="R19" s="555" t="s">
        <v>1187</v>
      </c>
      <c r="S19" s="31">
        <v>21</v>
      </c>
      <c r="T19" s="32">
        <v>0.7142857142857143</v>
      </c>
      <c r="U19" s="555" t="s">
        <v>1192</v>
      </c>
      <c r="V19" s="31">
        <v>466</v>
      </c>
      <c r="W19" s="32">
        <v>0.81115879828326176</v>
      </c>
      <c r="X19" s="30">
        <v>13</v>
      </c>
      <c r="Y19" s="79" t="s">
        <v>1047</v>
      </c>
      <c r="Z19" s="31">
        <v>21</v>
      </c>
      <c r="AA19" s="32">
        <v>0.7142857142857143</v>
      </c>
      <c r="AB19" s="79" t="s">
        <v>1189</v>
      </c>
      <c r="AC19" s="31">
        <v>12</v>
      </c>
      <c r="AD19" s="33">
        <v>0.58333333333333337</v>
      </c>
      <c r="AE19" s="555" t="s">
        <v>1194</v>
      </c>
      <c r="AF19" s="31">
        <v>110</v>
      </c>
      <c r="AG19" s="32">
        <v>0.26363636363636361</v>
      </c>
    </row>
    <row r="20" spans="1:33" ht="13.15" customHeight="1" thickBot="1" x14ac:dyDescent="0.3">
      <c r="A20" s="30">
        <v>14</v>
      </c>
      <c r="B20" s="555" t="s">
        <v>1061</v>
      </c>
      <c r="C20" s="31">
        <v>40</v>
      </c>
      <c r="D20" s="32">
        <v>0.95</v>
      </c>
      <c r="E20" s="79" t="s">
        <v>1527</v>
      </c>
      <c r="F20" s="31">
        <v>26</v>
      </c>
      <c r="G20" s="32">
        <v>0.96153846153846156</v>
      </c>
      <c r="H20" s="555" t="s">
        <v>1184</v>
      </c>
      <c r="I20" s="31">
        <v>285</v>
      </c>
      <c r="J20" s="32">
        <v>0.91929824561403506</v>
      </c>
      <c r="K20" s="79" t="s">
        <v>1195</v>
      </c>
      <c r="L20" s="31">
        <v>27</v>
      </c>
      <c r="M20" s="32">
        <v>0.85185185185185186</v>
      </c>
      <c r="N20" s="30">
        <v>14</v>
      </c>
      <c r="O20" s="555" t="s">
        <v>1195</v>
      </c>
      <c r="P20" s="31">
        <v>51</v>
      </c>
      <c r="Q20" s="32">
        <v>0.78431372549019607</v>
      </c>
      <c r="R20" s="555" t="s">
        <v>1184</v>
      </c>
      <c r="S20" s="31">
        <v>618</v>
      </c>
      <c r="T20" s="32">
        <v>0.70064724919093846</v>
      </c>
      <c r="U20" s="555" t="s">
        <v>1529</v>
      </c>
      <c r="V20" s="31">
        <v>916</v>
      </c>
      <c r="W20" s="32">
        <v>0.79148471615720528</v>
      </c>
      <c r="X20" s="30">
        <v>14</v>
      </c>
      <c r="Y20" s="592" t="s">
        <v>1528</v>
      </c>
      <c r="Z20" s="576">
        <v>45</v>
      </c>
      <c r="AA20" s="765">
        <v>0.71111111111111114</v>
      </c>
      <c r="AB20" s="79" t="s">
        <v>1527</v>
      </c>
      <c r="AC20" s="31">
        <v>17</v>
      </c>
      <c r="AD20" s="33">
        <v>0.52941176470588236</v>
      </c>
      <c r="AE20" s="555" t="s">
        <v>1184</v>
      </c>
      <c r="AF20" s="31">
        <v>179</v>
      </c>
      <c r="AG20" s="32">
        <v>0.26256983240223464</v>
      </c>
    </row>
    <row r="21" spans="1:33" ht="13.15" customHeight="1" x14ac:dyDescent="0.25">
      <c r="A21" s="316">
        <v>15</v>
      </c>
      <c r="B21" s="557" t="s">
        <v>1529</v>
      </c>
      <c r="C21" s="317">
        <v>215</v>
      </c>
      <c r="D21" s="318">
        <v>0.94418604651162785</v>
      </c>
      <c r="E21" s="89" t="s">
        <v>1526</v>
      </c>
      <c r="F21" s="317">
        <v>47</v>
      </c>
      <c r="G21" s="318">
        <v>0.95744680851063835</v>
      </c>
      <c r="H21" s="557" t="s">
        <v>1192</v>
      </c>
      <c r="I21" s="317">
        <v>108</v>
      </c>
      <c r="J21" s="318">
        <v>0.91666666666666663</v>
      </c>
      <c r="K21" s="89" t="s">
        <v>1526</v>
      </c>
      <c r="L21" s="317">
        <v>39</v>
      </c>
      <c r="M21" s="318">
        <v>0.84615384615384615</v>
      </c>
      <c r="N21" s="316">
        <v>15</v>
      </c>
      <c r="O21" s="557" t="s">
        <v>1546</v>
      </c>
      <c r="P21" s="317">
        <v>35</v>
      </c>
      <c r="Q21" s="318">
        <v>0.77142857142857146</v>
      </c>
      <c r="R21" s="557" t="s">
        <v>1526</v>
      </c>
      <c r="S21" s="317">
        <v>390</v>
      </c>
      <c r="T21" s="318">
        <v>0.6974358974358974</v>
      </c>
      <c r="U21" s="557" t="s">
        <v>1193</v>
      </c>
      <c r="V21" s="317">
        <v>285</v>
      </c>
      <c r="W21" s="318">
        <v>0.78947368421052633</v>
      </c>
      <c r="X21" s="316">
        <v>15</v>
      </c>
      <c r="Y21" s="89" t="s">
        <v>1530</v>
      </c>
      <c r="Z21" s="317">
        <v>20</v>
      </c>
      <c r="AA21" s="318">
        <v>0.7</v>
      </c>
      <c r="AB21" s="317"/>
      <c r="AC21" s="317"/>
      <c r="AD21" s="317"/>
      <c r="AE21" s="557" t="s">
        <v>1529</v>
      </c>
      <c r="AF21" s="317">
        <v>108</v>
      </c>
      <c r="AG21" s="318">
        <v>0.25925925925925924</v>
      </c>
    </row>
    <row r="22" spans="1:33" ht="13.15" customHeight="1" thickBot="1" x14ac:dyDescent="0.3">
      <c r="A22" s="312">
        <v>16</v>
      </c>
      <c r="B22" s="553" t="s">
        <v>1539</v>
      </c>
      <c r="C22" s="313">
        <v>17</v>
      </c>
      <c r="D22" s="314">
        <v>0.94117647058823528</v>
      </c>
      <c r="E22" s="88" t="s">
        <v>1538</v>
      </c>
      <c r="F22" s="313">
        <v>22</v>
      </c>
      <c r="G22" s="314">
        <v>0.95454545454545459</v>
      </c>
      <c r="H22" s="605" t="s">
        <v>1525</v>
      </c>
      <c r="I22" s="767">
        <v>104</v>
      </c>
      <c r="J22" s="768">
        <v>0.91346153846153844</v>
      </c>
      <c r="K22" s="88" t="s">
        <v>1047</v>
      </c>
      <c r="L22" s="313">
        <v>13</v>
      </c>
      <c r="M22" s="314">
        <v>0.76923076923076927</v>
      </c>
      <c r="N22" s="312">
        <v>16</v>
      </c>
      <c r="O22" s="553" t="s">
        <v>1189</v>
      </c>
      <c r="P22" s="313">
        <v>26</v>
      </c>
      <c r="Q22" s="314">
        <v>0.76923076923076927</v>
      </c>
      <c r="R22" s="553" t="s">
        <v>1527</v>
      </c>
      <c r="S22" s="313">
        <v>189</v>
      </c>
      <c r="T22" s="314">
        <v>0.67724867724867721</v>
      </c>
      <c r="U22" s="605" t="s">
        <v>1525</v>
      </c>
      <c r="V22" s="767">
        <v>297</v>
      </c>
      <c r="W22" s="768">
        <v>0.78787878787878785</v>
      </c>
      <c r="X22" s="312">
        <v>16</v>
      </c>
      <c r="Y22" s="591" t="s">
        <v>1052</v>
      </c>
      <c r="Z22" s="767">
        <v>29</v>
      </c>
      <c r="AA22" s="768">
        <v>0.68965517241379315</v>
      </c>
      <c r="AB22" s="313"/>
      <c r="AC22" s="313"/>
      <c r="AD22" s="313"/>
      <c r="AE22" s="605" t="s">
        <v>1052</v>
      </c>
      <c r="AF22" s="767">
        <v>27</v>
      </c>
      <c r="AG22" s="768">
        <v>0.25925925925925924</v>
      </c>
    </row>
    <row r="23" spans="1:33" ht="13.15" customHeight="1" thickBot="1" x14ac:dyDescent="0.3">
      <c r="A23" s="30">
        <v>17</v>
      </c>
      <c r="B23" s="600" t="s">
        <v>1525</v>
      </c>
      <c r="C23" s="576">
        <v>112</v>
      </c>
      <c r="D23" s="765">
        <v>0.9375</v>
      </c>
      <c r="E23" s="79" t="s">
        <v>1052</v>
      </c>
      <c r="F23" s="31">
        <v>14</v>
      </c>
      <c r="G23" s="32">
        <v>0.9285714285714286</v>
      </c>
      <c r="H23" s="555" t="s">
        <v>1193</v>
      </c>
      <c r="I23" s="31">
        <v>89</v>
      </c>
      <c r="J23" s="32">
        <v>0.9101123595505618</v>
      </c>
      <c r="K23" s="592" t="s">
        <v>1528</v>
      </c>
      <c r="L23" s="576">
        <v>16</v>
      </c>
      <c r="M23" s="765">
        <v>0.75</v>
      </c>
      <c r="N23" s="30">
        <v>17</v>
      </c>
      <c r="O23" s="555" t="s">
        <v>1184</v>
      </c>
      <c r="P23" s="31">
        <v>254</v>
      </c>
      <c r="Q23" s="32">
        <v>0.75984251968503935</v>
      </c>
      <c r="R23" s="555" t="s">
        <v>1186</v>
      </c>
      <c r="S23" s="31">
        <v>71</v>
      </c>
      <c r="T23" s="32">
        <v>0.6619718309859155</v>
      </c>
      <c r="U23" s="555" t="s">
        <v>1184</v>
      </c>
      <c r="V23" s="31">
        <v>947</v>
      </c>
      <c r="W23" s="32">
        <v>0.78141499472016895</v>
      </c>
      <c r="X23" s="30">
        <v>17</v>
      </c>
      <c r="Y23" s="79" t="s">
        <v>1529</v>
      </c>
      <c r="Z23" s="31">
        <v>156</v>
      </c>
      <c r="AA23" s="32">
        <v>0.67307692307692313</v>
      </c>
      <c r="AB23" s="31"/>
      <c r="AC23" s="31"/>
      <c r="AD23" s="31"/>
      <c r="AE23" s="555" t="s">
        <v>1192</v>
      </c>
      <c r="AF23" s="31">
        <v>75</v>
      </c>
      <c r="AG23" s="32">
        <v>0.25333333333333335</v>
      </c>
    </row>
    <row r="24" spans="1:33" ht="13.15" customHeight="1" thickBot="1" x14ac:dyDescent="0.3">
      <c r="A24" s="30">
        <v>18</v>
      </c>
      <c r="B24" s="555" t="s">
        <v>1194</v>
      </c>
      <c r="C24" s="31">
        <v>152</v>
      </c>
      <c r="D24" s="32">
        <v>0.92763157894736847</v>
      </c>
      <c r="E24" s="280" t="s">
        <v>1190</v>
      </c>
      <c r="F24" s="34">
        <v>51</v>
      </c>
      <c r="G24" s="35">
        <v>0.92156862745098034</v>
      </c>
      <c r="H24" s="555" t="s">
        <v>1194</v>
      </c>
      <c r="I24" s="31">
        <v>161</v>
      </c>
      <c r="J24" s="32">
        <v>0.90683229813664601</v>
      </c>
      <c r="K24" s="80" t="s">
        <v>1536</v>
      </c>
      <c r="L24" s="36">
        <v>10</v>
      </c>
      <c r="M24" s="37">
        <v>0.6</v>
      </c>
      <c r="N24" s="30">
        <v>18</v>
      </c>
      <c r="O24" s="600" t="s">
        <v>1528</v>
      </c>
      <c r="P24" s="576">
        <v>33</v>
      </c>
      <c r="Q24" s="765">
        <v>0.75757575757575757</v>
      </c>
      <c r="R24" s="555" t="s">
        <v>1061</v>
      </c>
      <c r="S24" s="31">
        <v>34</v>
      </c>
      <c r="T24" s="32">
        <v>0.6470588235294118</v>
      </c>
      <c r="U24" s="555" t="s">
        <v>1527</v>
      </c>
      <c r="V24" s="31">
        <v>228</v>
      </c>
      <c r="W24" s="32">
        <v>0.77631578947368418</v>
      </c>
      <c r="X24" s="30">
        <v>18</v>
      </c>
      <c r="Y24" s="280" t="s">
        <v>1190</v>
      </c>
      <c r="Z24" s="34">
        <v>81</v>
      </c>
      <c r="AA24" s="38">
        <v>0.66666666666666663</v>
      </c>
      <c r="AB24" s="31"/>
      <c r="AC24" s="31"/>
      <c r="AD24" s="31"/>
      <c r="AE24" s="555" t="s">
        <v>1535</v>
      </c>
      <c r="AF24" s="31">
        <v>36</v>
      </c>
      <c r="AG24" s="32">
        <v>0.25</v>
      </c>
    </row>
    <row r="25" spans="1:33" ht="13.15" customHeight="1" thickBot="1" x14ac:dyDescent="0.3">
      <c r="A25" s="30">
        <v>19</v>
      </c>
      <c r="B25" s="555" t="s">
        <v>1193</v>
      </c>
      <c r="C25" s="31">
        <v>79</v>
      </c>
      <c r="D25" s="32">
        <v>0.92405063291139244</v>
      </c>
      <c r="E25" s="708" t="s">
        <v>1528</v>
      </c>
      <c r="F25" s="731">
        <v>21</v>
      </c>
      <c r="G25" s="766">
        <v>0.90476190476190477</v>
      </c>
      <c r="H25" s="718" t="s">
        <v>1190</v>
      </c>
      <c r="I25" s="34">
        <v>79</v>
      </c>
      <c r="J25" s="35">
        <v>0.89873417721518989</v>
      </c>
      <c r="K25" s="31"/>
      <c r="L25" s="31"/>
      <c r="M25" s="31"/>
      <c r="N25" s="30">
        <v>19</v>
      </c>
      <c r="O25" s="555" t="s">
        <v>1061</v>
      </c>
      <c r="P25" s="31">
        <v>45</v>
      </c>
      <c r="Q25" s="32">
        <v>0.75555555555555554</v>
      </c>
      <c r="R25" s="555" t="s">
        <v>1192</v>
      </c>
      <c r="S25" s="31">
        <v>126</v>
      </c>
      <c r="T25" s="32">
        <v>0.63492063492063489</v>
      </c>
      <c r="U25" s="555" t="s">
        <v>1541</v>
      </c>
      <c r="V25" s="31">
        <v>13</v>
      </c>
      <c r="W25" s="32">
        <v>0.76923076923076927</v>
      </c>
      <c r="X25" s="30">
        <v>19</v>
      </c>
      <c r="Y25" s="79" t="s">
        <v>1186</v>
      </c>
      <c r="Z25" s="31">
        <v>24</v>
      </c>
      <c r="AA25" s="32">
        <v>0.66666666666666663</v>
      </c>
      <c r="AB25" s="31"/>
      <c r="AC25" s="31"/>
      <c r="AD25" s="31"/>
      <c r="AE25" s="555" t="s">
        <v>1536</v>
      </c>
      <c r="AF25" s="31">
        <v>25</v>
      </c>
      <c r="AG25" s="32">
        <v>0.24</v>
      </c>
    </row>
    <row r="26" spans="1:33" ht="13.15" customHeight="1" x14ac:dyDescent="0.25">
      <c r="A26" s="316">
        <v>20</v>
      </c>
      <c r="B26" s="557" t="s">
        <v>1527</v>
      </c>
      <c r="C26" s="317">
        <v>60</v>
      </c>
      <c r="D26" s="318">
        <v>0.91666666666666663</v>
      </c>
      <c r="E26" s="317"/>
      <c r="F26" s="317"/>
      <c r="G26" s="317"/>
      <c r="H26" s="599" t="s">
        <v>1052</v>
      </c>
      <c r="I26" s="769">
        <v>61</v>
      </c>
      <c r="J26" s="770">
        <v>0.88524590163934425</v>
      </c>
      <c r="K26" s="317"/>
      <c r="L26" s="317"/>
      <c r="M26" s="317"/>
      <c r="N26" s="316">
        <v>20</v>
      </c>
      <c r="O26" s="557" t="s">
        <v>1526</v>
      </c>
      <c r="P26" s="317">
        <v>146</v>
      </c>
      <c r="Q26" s="318">
        <v>0.73972602739726023</v>
      </c>
      <c r="R26" s="599" t="s">
        <v>1528</v>
      </c>
      <c r="S26" s="769">
        <v>57</v>
      </c>
      <c r="T26" s="770">
        <v>0.63157894736842102</v>
      </c>
      <c r="U26" s="557" t="s">
        <v>1194</v>
      </c>
      <c r="V26" s="317">
        <v>593</v>
      </c>
      <c r="W26" s="318">
        <v>0.76897133220910618</v>
      </c>
      <c r="X26" s="316">
        <v>20</v>
      </c>
      <c r="Y26" s="89" t="s">
        <v>1544</v>
      </c>
      <c r="Z26" s="317">
        <v>15</v>
      </c>
      <c r="AA26" s="318">
        <v>0.66666666666666663</v>
      </c>
      <c r="AB26" s="317"/>
      <c r="AC26" s="317"/>
      <c r="AD26" s="317"/>
      <c r="AE26" s="557" t="s">
        <v>1543</v>
      </c>
      <c r="AF26" s="317">
        <v>42</v>
      </c>
      <c r="AG26" s="318">
        <v>0.23809523809523808</v>
      </c>
    </row>
    <row r="27" spans="1:33" ht="13.15" customHeight="1" thickBot="1" x14ac:dyDescent="0.3">
      <c r="A27" s="312">
        <v>21</v>
      </c>
      <c r="B27" s="553" t="s">
        <v>1192</v>
      </c>
      <c r="C27" s="313">
        <v>81</v>
      </c>
      <c r="D27" s="314">
        <v>0.90123456790123457</v>
      </c>
      <c r="E27" s="313"/>
      <c r="F27" s="313"/>
      <c r="G27" s="313"/>
      <c r="H27" s="553" t="s">
        <v>1186</v>
      </c>
      <c r="I27" s="313">
        <v>67</v>
      </c>
      <c r="J27" s="314">
        <v>0.88059701492537312</v>
      </c>
      <c r="K27" s="313"/>
      <c r="L27" s="313"/>
      <c r="M27" s="313"/>
      <c r="N27" s="312">
        <v>21</v>
      </c>
      <c r="O27" s="605" t="s">
        <v>1052</v>
      </c>
      <c r="P27" s="767">
        <v>37</v>
      </c>
      <c r="Q27" s="768">
        <v>0.72972972972972971</v>
      </c>
      <c r="R27" s="553" t="s">
        <v>1536</v>
      </c>
      <c r="S27" s="313">
        <v>38</v>
      </c>
      <c r="T27" s="314">
        <v>0.63157894736842102</v>
      </c>
      <c r="U27" s="553" t="s">
        <v>1539</v>
      </c>
      <c r="V27" s="313">
        <v>17</v>
      </c>
      <c r="W27" s="314">
        <v>0.76470588235294112</v>
      </c>
      <c r="X27" s="312">
        <v>21</v>
      </c>
      <c r="Y27" s="88" t="s">
        <v>1534</v>
      </c>
      <c r="Z27" s="313">
        <v>12</v>
      </c>
      <c r="AA27" s="314">
        <v>0.66666666666666663</v>
      </c>
      <c r="AB27" s="313"/>
      <c r="AC27" s="313"/>
      <c r="AD27" s="313"/>
      <c r="AE27" s="553" t="s">
        <v>1527</v>
      </c>
      <c r="AF27" s="313">
        <v>55</v>
      </c>
      <c r="AG27" s="314">
        <v>0.23636363636363636</v>
      </c>
    </row>
    <row r="28" spans="1:33" ht="13.15" customHeight="1" thickBot="1" x14ac:dyDescent="0.3">
      <c r="A28" s="30">
        <v>22</v>
      </c>
      <c r="B28" s="555" t="s">
        <v>1526</v>
      </c>
      <c r="C28" s="31">
        <v>78</v>
      </c>
      <c r="D28" s="32">
        <v>0.89743589743589747</v>
      </c>
      <c r="E28" s="31"/>
      <c r="F28" s="31"/>
      <c r="G28" s="31"/>
      <c r="H28" s="555" t="s">
        <v>1543</v>
      </c>
      <c r="I28" s="31">
        <v>41</v>
      </c>
      <c r="J28" s="32">
        <v>0.87804878048780488</v>
      </c>
      <c r="K28" s="31"/>
      <c r="L28" s="31"/>
      <c r="M28" s="31"/>
      <c r="N28" s="30">
        <v>22</v>
      </c>
      <c r="O28" s="555" t="s">
        <v>1538</v>
      </c>
      <c r="P28" s="31">
        <v>68</v>
      </c>
      <c r="Q28" s="32">
        <v>0.72058823529411764</v>
      </c>
      <c r="R28" s="555" t="s">
        <v>1546</v>
      </c>
      <c r="S28" s="31">
        <v>19</v>
      </c>
      <c r="T28" s="32">
        <v>0.63157894736842102</v>
      </c>
      <c r="U28" s="555" t="s">
        <v>1187</v>
      </c>
      <c r="V28" s="31">
        <v>21</v>
      </c>
      <c r="W28" s="32">
        <v>0.76190476190476186</v>
      </c>
      <c r="X28" s="30">
        <v>22</v>
      </c>
      <c r="Y28" s="79" t="s">
        <v>1192</v>
      </c>
      <c r="Z28" s="31">
        <v>98</v>
      </c>
      <c r="AA28" s="32">
        <v>0.66326530612244894</v>
      </c>
      <c r="AB28" s="31"/>
      <c r="AC28" s="31"/>
      <c r="AD28" s="31"/>
      <c r="AE28" s="555" t="s">
        <v>1186</v>
      </c>
      <c r="AF28" s="31">
        <v>17</v>
      </c>
      <c r="AG28" s="32">
        <v>0.23529411764705882</v>
      </c>
    </row>
    <row r="29" spans="1:33" ht="13.15" customHeight="1" thickBot="1" x14ac:dyDescent="0.3">
      <c r="A29" s="30">
        <v>23</v>
      </c>
      <c r="B29" s="600" t="s">
        <v>1052</v>
      </c>
      <c r="C29" s="576">
        <v>24</v>
      </c>
      <c r="D29" s="765">
        <v>0.875</v>
      </c>
      <c r="E29" s="31"/>
      <c r="F29" s="31"/>
      <c r="G29" s="31"/>
      <c r="H29" s="555" t="s">
        <v>1530</v>
      </c>
      <c r="I29" s="31">
        <v>13</v>
      </c>
      <c r="J29" s="32">
        <v>0.84615384615384615</v>
      </c>
      <c r="K29" s="31"/>
      <c r="L29" s="31"/>
      <c r="M29" s="31"/>
      <c r="N29" s="30">
        <v>23</v>
      </c>
      <c r="O29" s="555" t="s">
        <v>1527</v>
      </c>
      <c r="P29" s="31">
        <v>100</v>
      </c>
      <c r="Q29" s="32">
        <v>0.71</v>
      </c>
      <c r="R29" s="555" t="s">
        <v>1535</v>
      </c>
      <c r="S29" s="31">
        <v>41</v>
      </c>
      <c r="T29" s="32">
        <v>0.6097560975609756</v>
      </c>
      <c r="U29" s="555" t="s">
        <v>1195</v>
      </c>
      <c r="V29" s="31">
        <v>260</v>
      </c>
      <c r="W29" s="32">
        <v>0.7615384615384615</v>
      </c>
      <c r="X29" s="30">
        <v>23</v>
      </c>
      <c r="Y29" s="79" t="s">
        <v>1061</v>
      </c>
      <c r="Z29" s="31">
        <v>35</v>
      </c>
      <c r="AA29" s="32">
        <v>0.65714285714285714</v>
      </c>
      <c r="AB29" s="31"/>
      <c r="AC29" s="31"/>
      <c r="AD29" s="31"/>
      <c r="AE29" s="555" t="s">
        <v>1526</v>
      </c>
      <c r="AF29" s="31">
        <v>86</v>
      </c>
      <c r="AG29" s="32">
        <v>0.23255813953488372</v>
      </c>
    </row>
    <row r="30" spans="1:33" ht="13.15" customHeight="1" thickBot="1" x14ac:dyDescent="0.3">
      <c r="A30" s="30">
        <v>24</v>
      </c>
      <c r="B30" s="555" t="s">
        <v>1541</v>
      </c>
      <c r="C30" s="31">
        <v>14</v>
      </c>
      <c r="D30" s="32">
        <v>0.8571428571428571</v>
      </c>
      <c r="E30" s="31"/>
      <c r="F30" s="31"/>
      <c r="G30" s="31"/>
      <c r="H30" s="555" t="s">
        <v>1189</v>
      </c>
      <c r="I30" s="31">
        <v>24</v>
      </c>
      <c r="J30" s="32">
        <v>0.79166666666666663</v>
      </c>
      <c r="K30" s="31"/>
      <c r="L30" s="31"/>
      <c r="M30" s="31"/>
      <c r="N30" s="30">
        <v>24</v>
      </c>
      <c r="O30" s="555" t="s">
        <v>1531</v>
      </c>
      <c r="P30" s="31">
        <v>10</v>
      </c>
      <c r="Q30" s="32">
        <v>0.7</v>
      </c>
      <c r="R30" s="555" t="s">
        <v>1559</v>
      </c>
      <c r="S30" s="31">
        <v>10</v>
      </c>
      <c r="T30" s="32">
        <v>0.6</v>
      </c>
      <c r="U30" s="555" t="s">
        <v>1535</v>
      </c>
      <c r="V30" s="31">
        <v>62</v>
      </c>
      <c r="W30" s="32">
        <v>0.75806451612903225</v>
      </c>
      <c r="X30" s="30">
        <v>24</v>
      </c>
      <c r="Y30" s="79" t="s">
        <v>1195</v>
      </c>
      <c r="Z30" s="31">
        <v>67</v>
      </c>
      <c r="AA30" s="32">
        <v>0.65671641791044777</v>
      </c>
      <c r="AB30" s="31"/>
      <c r="AC30" s="31"/>
      <c r="AD30" s="31"/>
      <c r="AE30" s="555" t="s">
        <v>1534</v>
      </c>
      <c r="AF30" s="31">
        <v>22</v>
      </c>
      <c r="AG30" s="32">
        <v>0.22727272727272727</v>
      </c>
    </row>
    <row r="31" spans="1:33" ht="13.15" customHeight="1" x14ac:dyDescent="0.25">
      <c r="A31" s="316">
        <v>25</v>
      </c>
      <c r="B31" s="557" t="s">
        <v>1544</v>
      </c>
      <c r="C31" s="317">
        <v>13</v>
      </c>
      <c r="D31" s="318">
        <v>0.84615384615384615</v>
      </c>
      <c r="E31" s="317"/>
      <c r="F31" s="317"/>
      <c r="G31" s="317"/>
      <c r="H31" s="557" t="s">
        <v>1546</v>
      </c>
      <c r="I31" s="317">
        <v>13</v>
      </c>
      <c r="J31" s="318">
        <v>0.76923076923076927</v>
      </c>
      <c r="K31" s="317"/>
      <c r="L31" s="317"/>
      <c r="M31" s="317"/>
      <c r="N31" s="316">
        <v>25</v>
      </c>
      <c r="O31" s="557" t="s">
        <v>1535</v>
      </c>
      <c r="P31" s="317">
        <v>33</v>
      </c>
      <c r="Q31" s="318">
        <v>0.69696969696969702</v>
      </c>
      <c r="R31" s="557" t="s">
        <v>1538</v>
      </c>
      <c r="S31" s="317">
        <v>59</v>
      </c>
      <c r="T31" s="318">
        <v>0.59322033898305082</v>
      </c>
      <c r="U31" s="557" t="s">
        <v>1526</v>
      </c>
      <c r="V31" s="317">
        <v>384</v>
      </c>
      <c r="W31" s="318">
        <v>0.75260416666666663</v>
      </c>
      <c r="X31" s="316">
        <v>25</v>
      </c>
      <c r="Y31" s="89" t="s">
        <v>1526</v>
      </c>
      <c r="Z31" s="317">
        <v>152</v>
      </c>
      <c r="AA31" s="318">
        <v>0.63815789473684215</v>
      </c>
      <c r="AB31" s="317"/>
      <c r="AC31" s="317"/>
      <c r="AD31" s="317"/>
      <c r="AE31" s="599" t="s">
        <v>1528</v>
      </c>
      <c r="AF31" s="769">
        <v>18</v>
      </c>
      <c r="AG31" s="770">
        <v>0.22222222222222221</v>
      </c>
    </row>
    <row r="32" spans="1:33" ht="13.15" customHeight="1" thickBot="1" x14ac:dyDescent="0.3">
      <c r="A32" s="27">
        <v>26</v>
      </c>
      <c r="B32" s="707" t="s">
        <v>1546</v>
      </c>
      <c r="C32" s="85">
        <v>10</v>
      </c>
      <c r="D32" s="325">
        <v>0.8</v>
      </c>
      <c r="E32" s="28"/>
      <c r="F32" s="28"/>
      <c r="G32" s="28"/>
      <c r="H32" s="28"/>
      <c r="I32" s="28"/>
      <c r="J32" s="28"/>
      <c r="K32" s="28"/>
      <c r="L32" s="28"/>
      <c r="M32" s="28"/>
      <c r="N32" s="27">
        <v>26</v>
      </c>
      <c r="O32" s="559" t="s">
        <v>1530</v>
      </c>
      <c r="P32" s="28">
        <v>26</v>
      </c>
      <c r="Q32" s="29">
        <v>0.69230769230769229</v>
      </c>
      <c r="R32" s="559" t="s">
        <v>1544</v>
      </c>
      <c r="S32" s="28">
        <v>12</v>
      </c>
      <c r="T32" s="29">
        <v>0.58333333333333337</v>
      </c>
      <c r="U32" s="559" t="s">
        <v>1545</v>
      </c>
      <c r="V32" s="28">
        <v>16</v>
      </c>
      <c r="W32" s="29">
        <v>0.75</v>
      </c>
      <c r="X32" s="27">
        <v>26</v>
      </c>
      <c r="Y32" s="78" t="s">
        <v>1538</v>
      </c>
      <c r="Z32" s="28">
        <v>74</v>
      </c>
      <c r="AA32" s="29">
        <v>0.6216216216216216</v>
      </c>
      <c r="AB32" s="28"/>
      <c r="AC32" s="28"/>
      <c r="AD32" s="28"/>
      <c r="AE32" s="559" t="s">
        <v>1047</v>
      </c>
      <c r="AF32" s="28">
        <v>10</v>
      </c>
      <c r="AG32" s="29">
        <v>0.1</v>
      </c>
    </row>
    <row r="33" spans="1:33" ht="13.15" customHeight="1" thickBot="1" x14ac:dyDescent="0.3">
      <c r="A33" s="30">
        <v>27</v>
      </c>
      <c r="B33" s="31"/>
      <c r="C33" s="31"/>
      <c r="D33" s="31"/>
      <c r="E33" s="31"/>
      <c r="F33" s="31"/>
      <c r="G33" s="31"/>
      <c r="H33" s="31"/>
      <c r="I33" s="31"/>
      <c r="J33" s="31"/>
      <c r="K33" s="31"/>
      <c r="L33" s="31"/>
      <c r="M33" s="31"/>
      <c r="N33" s="30">
        <v>27</v>
      </c>
      <c r="O33" s="555" t="s">
        <v>1542</v>
      </c>
      <c r="P33" s="31">
        <v>16</v>
      </c>
      <c r="Q33" s="32">
        <v>0.6875</v>
      </c>
      <c r="R33" s="555" t="s">
        <v>1545</v>
      </c>
      <c r="S33" s="31">
        <v>12</v>
      </c>
      <c r="T33" s="32">
        <v>0.58333333333333337</v>
      </c>
      <c r="U33" s="555" t="s">
        <v>1061</v>
      </c>
      <c r="V33" s="31">
        <v>70</v>
      </c>
      <c r="W33" s="32">
        <v>0.74285714285714288</v>
      </c>
      <c r="X33" s="30">
        <v>27</v>
      </c>
      <c r="Y33" s="79" t="s">
        <v>1184</v>
      </c>
      <c r="Z33" s="31">
        <v>245</v>
      </c>
      <c r="AA33" s="32">
        <v>0.62040816326530612</v>
      </c>
      <c r="AB33" s="31"/>
      <c r="AC33" s="31"/>
      <c r="AD33" s="31"/>
      <c r="AE33" s="704" t="s">
        <v>1521</v>
      </c>
      <c r="AF33" s="36">
        <v>10</v>
      </c>
      <c r="AG33" s="37">
        <v>0.1</v>
      </c>
    </row>
    <row r="34" spans="1:33" ht="13.15" customHeight="1" thickBot="1" x14ac:dyDescent="0.3">
      <c r="A34" s="30">
        <v>28</v>
      </c>
      <c r="B34" s="31"/>
      <c r="C34" s="31"/>
      <c r="D34" s="31"/>
      <c r="E34" s="31"/>
      <c r="F34" s="31"/>
      <c r="G34" s="31"/>
      <c r="H34" s="31"/>
      <c r="I34" s="31"/>
      <c r="J34" s="31"/>
      <c r="K34" s="31"/>
      <c r="L34" s="31"/>
      <c r="M34" s="31"/>
      <c r="N34" s="30">
        <v>28</v>
      </c>
      <c r="O34" s="555" t="s">
        <v>1046</v>
      </c>
      <c r="P34" s="31">
        <v>11</v>
      </c>
      <c r="Q34" s="32">
        <v>0.63636363636363635</v>
      </c>
      <c r="R34" s="555" t="s">
        <v>1530</v>
      </c>
      <c r="S34" s="31">
        <v>21</v>
      </c>
      <c r="T34" s="32">
        <v>0.5714285714285714</v>
      </c>
      <c r="U34" s="555" t="s">
        <v>1185</v>
      </c>
      <c r="V34" s="31">
        <v>390</v>
      </c>
      <c r="W34" s="32">
        <v>0.74102564102564106</v>
      </c>
      <c r="X34" s="30">
        <v>28</v>
      </c>
      <c r="Y34" s="79" t="s">
        <v>1535</v>
      </c>
      <c r="Z34" s="31">
        <v>18</v>
      </c>
      <c r="AA34" s="32">
        <v>0.61111111111111116</v>
      </c>
      <c r="AB34" s="31"/>
      <c r="AC34" s="31"/>
      <c r="AD34" s="31"/>
      <c r="AE34" s="31"/>
      <c r="AF34" s="31"/>
      <c r="AG34" s="31"/>
    </row>
    <row r="35" spans="1:33" ht="13.15" customHeight="1" thickBot="1" x14ac:dyDescent="0.3">
      <c r="A35" s="30">
        <v>29</v>
      </c>
      <c r="B35" s="31"/>
      <c r="C35" s="31"/>
      <c r="D35" s="31"/>
      <c r="E35" s="31"/>
      <c r="F35" s="31"/>
      <c r="G35" s="31"/>
      <c r="H35" s="31"/>
      <c r="I35" s="31"/>
      <c r="J35" s="31"/>
      <c r="K35" s="31"/>
      <c r="L35" s="31"/>
      <c r="M35" s="31"/>
      <c r="N35" s="30">
        <v>29</v>
      </c>
      <c r="O35" s="555" t="s">
        <v>1543</v>
      </c>
      <c r="P35" s="31">
        <v>35</v>
      </c>
      <c r="Q35" s="32">
        <v>0.62857142857142856</v>
      </c>
      <c r="R35" s="555" t="s">
        <v>1542</v>
      </c>
      <c r="S35" s="31">
        <v>25</v>
      </c>
      <c r="T35" s="32">
        <v>0.56000000000000005</v>
      </c>
      <c r="U35" s="555" t="s">
        <v>1534</v>
      </c>
      <c r="V35" s="31">
        <v>15</v>
      </c>
      <c r="W35" s="32">
        <v>0.73333333333333328</v>
      </c>
      <c r="X35" s="30">
        <v>29</v>
      </c>
      <c r="Y35" s="592" t="s">
        <v>1525</v>
      </c>
      <c r="Z35" s="576">
        <v>92</v>
      </c>
      <c r="AA35" s="765">
        <v>0.60869565217391308</v>
      </c>
      <c r="AB35" s="31"/>
      <c r="AC35" s="31"/>
      <c r="AD35" s="31"/>
      <c r="AE35" s="31"/>
      <c r="AF35" s="31"/>
      <c r="AG35" s="31"/>
    </row>
    <row r="36" spans="1:33" ht="13.15" customHeight="1" thickBot="1" x14ac:dyDescent="0.3">
      <c r="A36" s="30">
        <v>30</v>
      </c>
      <c r="B36" s="31"/>
      <c r="C36" s="31"/>
      <c r="D36" s="31"/>
      <c r="E36" s="31"/>
      <c r="F36" s="31"/>
      <c r="G36" s="31"/>
      <c r="H36" s="31"/>
      <c r="I36" s="31"/>
      <c r="J36" s="31"/>
      <c r="K36" s="31"/>
      <c r="L36" s="31"/>
      <c r="M36" s="31"/>
      <c r="N36" s="30">
        <v>30</v>
      </c>
      <c r="O36" s="555" t="s">
        <v>1521</v>
      </c>
      <c r="P36" s="31">
        <v>20</v>
      </c>
      <c r="Q36" s="32">
        <v>0.55000000000000004</v>
      </c>
      <c r="R36" s="555" t="s">
        <v>1543</v>
      </c>
      <c r="S36" s="31">
        <v>44</v>
      </c>
      <c r="T36" s="32">
        <v>0.54545454545454541</v>
      </c>
      <c r="U36" s="555" t="s">
        <v>1520</v>
      </c>
      <c r="V36" s="31">
        <v>18</v>
      </c>
      <c r="W36" s="32">
        <v>0.72222222222222221</v>
      </c>
      <c r="X36" s="30">
        <v>30</v>
      </c>
      <c r="Y36" s="79" t="s">
        <v>1546</v>
      </c>
      <c r="Z36" s="31">
        <v>26</v>
      </c>
      <c r="AA36" s="32">
        <v>0.53846153846153844</v>
      </c>
      <c r="AB36" s="31"/>
      <c r="AC36" s="31"/>
      <c r="AD36" s="31"/>
      <c r="AE36" s="31"/>
      <c r="AF36" s="31"/>
      <c r="AG36" s="31"/>
    </row>
    <row r="37" spans="1:33" ht="13.15" customHeight="1" thickBot="1" x14ac:dyDescent="0.3">
      <c r="A37" s="30">
        <v>31</v>
      </c>
      <c r="B37" s="31"/>
      <c r="C37" s="31"/>
      <c r="D37" s="31"/>
      <c r="E37" s="31"/>
      <c r="F37" s="31"/>
      <c r="G37" s="31"/>
      <c r="H37" s="31"/>
      <c r="I37" s="31"/>
      <c r="J37" s="31"/>
      <c r="K37" s="31"/>
      <c r="L37" s="31"/>
      <c r="M37" s="31"/>
      <c r="N37" s="30">
        <v>31</v>
      </c>
      <c r="O37" s="555" t="s">
        <v>1544</v>
      </c>
      <c r="P37" s="31">
        <v>22</v>
      </c>
      <c r="Q37" s="32">
        <v>0.54545454545454541</v>
      </c>
      <c r="R37" s="555" t="s">
        <v>1534</v>
      </c>
      <c r="S37" s="31">
        <v>22</v>
      </c>
      <c r="T37" s="32">
        <v>0.54545454545454541</v>
      </c>
      <c r="U37" s="555" t="s">
        <v>1546</v>
      </c>
      <c r="V37" s="31">
        <v>28</v>
      </c>
      <c r="W37" s="32">
        <v>0.7142857142857143</v>
      </c>
      <c r="X37" s="30">
        <v>31</v>
      </c>
      <c r="Y37" s="79" t="s">
        <v>1521</v>
      </c>
      <c r="Z37" s="31">
        <v>15</v>
      </c>
      <c r="AA37" s="32">
        <v>0.53333333333333333</v>
      </c>
      <c r="AB37" s="31"/>
      <c r="AC37" s="31"/>
      <c r="AD37" s="31"/>
      <c r="AE37" s="31"/>
      <c r="AF37" s="31"/>
      <c r="AG37" s="31"/>
    </row>
    <row r="38" spans="1:33" ht="13.15" customHeight="1" thickBot="1" x14ac:dyDescent="0.3">
      <c r="A38" s="30">
        <v>32</v>
      </c>
      <c r="B38" s="31"/>
      <c r="C38" s="31"/>
      <c r="D38" s="31"/>
      <c r="E38" s="31"/>
      <c r="F38" s="31"/>
      <c r="G38" s="31"/>
      <c r="H38" s="31"/>
      <c r="I38" s="31"/>
      <c r="J38" s="31"/>
      <c r="K38" s="31"/>
      <c r="L38" s="31"/>
      <c r="M38" s="31"/>
      <c r="N38" s="30">
        <v>32</v>
      </c>
      <c r="O38" s="704" t="s">
        <v>1539</v>
      </c>
      <c r="P38" s="36">
        <v>11</v>
      </c>
      <c r="Q38" s="37">
        <v>0.45454545454545453</v>
      </c>
      <c r="R38" s="555" t="s">
        <v>1548</v>
      </c>
      <c r="S38" s="31">
        <v>15</v>
      </c>
      <c r="T38" s="32">
        <v>0.53333333333333333</v>
      </c>
      <c r="U38" s="718" t="s">
        <v>1190</v>
      </c>
      <c r="V38" s="34">
        <v>138</v>
      </c>
      <c r="W38" s="35">
        <v>0.71014492753623193</v>
      </c>
      <c r="X38" s="30">
        <v>32</v>
      </c>
      <c r="Y38" s="80" t="s">
        <v>1548</v>
      </c>
      <c r="Z38" s="36">
        <v>19</v>
      </c>
      <c r="AA38" s="37">
        <v>0.52631578947368418</v>
      </c>
      <c r="AB38" s="31"/>
      <c r="AC38" s="31"/>
      <c r="AD38" s="31"/>
      <c r="AE38" s="31"/>
      <c r="AF38" s="31"/>
      <c r="AG38" s="31"/>
    </row>
    <row r="39" spans="1:33" ht="13.15" customHeight="1" thickBot="1" x14ac:dyDescent="0.3">
      <c r="A39" s="30">
        <v>33</v>
      </c>
      <c r="B39" s="31"/>
      <c r="C39" s="31"/>
      <c r="D39" s="31"/>
      <c r="E39" s="31"/>
      <c r="F39" s="31"/>
      <c r="G39" s="31"/>
      <c r="H39" s="31"/>
      <c r="I39" s="31"/>
      <c r="J39" s="31"/>
      <c r="K39" s="31"/>
      <c r="L39" s="31"/>
      <c r="M39" s="31"/>
      <c r="N39" s="30">
        <v>33</v>
      </c>
      <c r="O39" s="31"/>
      <c r="P39" s="31"/>
      <c r="Q39" s="31"/>
      <c r="R39" s="555" t="s">
        <v>1541</v>
      </c>
      <c r="S39" s="31">
        <v>16</v>
      </c>
      <c r="T39" s="32">
        <v>0.5</v>
      </c>
      <c r="U39" s="555" t="s">
        <v>1543</v>
      </c>
      <c r="V39" s="31">
        <v>98</v>
      </c>
      <c r="W39" s="32">
        <v>0.70408163265306123</v>
      </c>
      <c r="X39" s="30">
        <v>33</v>
      </c>
      <c r="Y39" s="31"/>
      <c r="Z39" s="31"/>
      <c r="AA39" s="31"/>
      <c r="AB39" s="31"/>
      <c r="AC39" s="31"/>
      <c r="AD39" s="31"/>
      <c r="AE39" s="31"/>
      <c r="AF39" s="31"/>
      <c r="AG39" s="31"/>
    </row>
    <row r="40" spans="1:33" ht="13.15" customHeight="1" thickBot="1" x14ac:dyDescent="0.3">
      <c r="A40" s="30">
        <v>34</v>
      </c>
      <c r="B40" s="31"/>
      <c r="C40" s="31"/>
      <c r="D40" s="31"/>
      <c r="E40" s="31"/>
      <c r="F40" s="31"/>
      <c r="G40" s="31"/>
      <c r="H40" s="31"/>
      <c r="I40" s="31"/>
      <c r="J40" s="31"/>
      <c r="K40" s="31"/>
      <c r="L40" s="31"/>
      <c r="M40" s="31"/>
      <c r="N40" s="30">
        <v>34</v>
      </c>
      <c r="O40" s="31"/>
      <c r="P40" s="31"/>
      <c r="Q40" s="31"/>
      <c r="R40" s="555" t="s">
        <v>1046</v>
      </c>
      <c r="S40" s="31">
        <v>17</v>
      </c>
      <c r="T40" s="32">
        <v>0.47058823529411764</v>
      </c>
      <c r="U40" s="555" t="s">
        <v>1189</v>
      </c>
      <c r="V40" s="31">
        <v>54</v>
      </c>
      <c r="W40" s="32">
        <v>0.62962962962962965</v>
      </c>
      <c r="X40" s="30">
        <v>34</v>
      </c>
      <c r="Y40" s="31"/>
      <c r="Z40" s="31"/>
      <c r="AA40" s="31"/>
      <c r="AB40" s="31"/>
      <c r="AC40" s="31"/>
      <c r="AD40" s="31"/>
      <c r="AE40" s="31"/>
      <c r="AF40" s="31"/>
      <c r="AG40" s="31"/>
    </row>
    <row r="41" spans="1:33" ht="13.15" customHeight="1" thickBot="1" x14ac:dyDescent="0.3">
      <c r="A41" s="30">
        <v>35</v>
      </c>
      <c r="B41" s="31"/>
      <c r="C41" s="31"/>
      <c r="D41" s="31"/>
      <c r="E41" s="31"/>
      <c r="F41" s="31"/>
      <c r="G41" s="31"/>
      <c r="H41" s="31"/>
      <c r="I41" s="31"/>
      <c r="J41" s="31"/>
      <c r="K41" s="31"/>
      <c r="L41" s="31"/>
      <c r="M41" s="31"/>
      <c r="N41" s="30">
        <v>35</v>
      </c>
      <c r="O41" s="31"/>
      <c r="P41" s="31"/>
      <c r="Q41" s="31"/>
      <c r="R41" s="555" t="s">
        <v>1549</v>
      </c>
      <c r="S41" s="31">
        <v>18</v>
      </c>
      <c r="T41" s="32">
        <v>0.33333333333333331</v>
      </c>
      <c r="U41" s="555" t="s">
        <v>1059</v>
      </c>
      <c r="V41" s="31">
        <v>15</v>
      </c>
      <c r="W41" s="32">
        <v>0.6</v>
      </c>
      <c r="X41" s="30">
        <v>35</v>
      </c>
      <c r="Y41" s="31"/>
      <c r="Z41" s="31"/>
      <c r="AA41" s="31"/>
      <c r="AB41" s="31"/>
      <c r="AC41" s="31"/>
      <c r="AD41" s="31"/>
      <c r="AE41" s="31"/>
      <c r="AF41" s="31"/>
      <c r="AG41" s="31"/>
    </row>
    <row r="42" spans="1:33" ht="13.15" customHeight="1" thickBot="1" x14ac:dyDescent="0.35">
      <c r="A42" s="30">
        <v>36</v>
      </c>
      <c r="B42" s="31"/>
      <c r="C42" s="31"/>
      <c r="D42" s="31"/>
      <c r="E42" s="31"/>
      <c r="F42" s="31"/>
      <c r="G42" s="31"/>
      <c r="H42" s="31"/>
      <c r="I42" s="31"/>
      <c r="J42" s="31"/>
      <c r="K42" s="31"/>
      <c r="L42" s="31"/>
      <c r="M42" s="31"/>
      <c r="N42" s="30">
        <v>36</v>
      </c>
      <c r="O42" s="31"/>
      <c r="P42" s="31"/>
      <c r="Q42" s="31"/>
      <c r="R42" s="555" t="s">
        <v>1521</v>
      </c>
      <c r="S42" s="31">
        <v>25</v>
      </c>
      <c r="T42" s="32">
        <v>0.32</v>
      </c>
      <c r="U42" s="555" t="s">
        <v>1047</v>
      </c>
      <c r="V42" s="31">
        <v>103</v>
      </c>
      <c r="W42" s="32">
        <v>0.55339805825242716</v>
      </c>
      <c r="X42" s="30">
        <v>36</v>
      </c>
      <c r="Y42" s="31"/>
      <c r="Z42" s="31"/>
      <c r="AA42" s="31"/>
      <c r="AB42" s="31"/>
      <c r="AC42" s="31"/>
      <c r="AD42" s="31"/>
      <c r="AE42" s="31"/>
      <c r="AF42" s="31"/>
      <c r="AG42" s="31"/>
    </row>
    <row r="43" spans="1:33" ht="13.15" customHeight="1" thickBot="1" x14ac:dyDescent="0.35">
      <c r="A43" s="26">
        <v>37</v>
      </c>
      <c r="B43" s="36"/>
      <c r="C43" s="36"/>
      <c r="D43" s="36"/>
      <c r="E43" s="36"/>
      <c r="F43" s="36"/>
      <c r="G43" s="36"/>
      <c r="H43" s="36"/>
      <c r="I43" s="36"/>
      <c r="J43" s="36"/>
      <c r="K43" s="36"/>
      <c r="L43" s="36"/>
      <c r="M43" s="36"/>
      <c r="N43" s="26">
        <v>37</v>
      </c>
      <c r="O43" s="36"/>
      <c r="P43" s="36"/>
      <c r="Q43" s="36"/>
      <c r="R43" s="721" t="s">
        <v>1560</v>
      </c>
      <c r="S43" s="36">
        <v>12</v>
      </c>
      <c r="T43" s="37">
        <v>0.16666666666666666</v>
      </c>
      <c r="U43" s="704" t="s">
        <v>1547</v>
      </c>
      <c r="V43" s="36">
        <v>13</v>
      </c>
      <c r="W43" s="37">
        <v>0.53846153846153844</v>
      </c>
      <c r="X43" s="26">
        <v>37</v>
      </c>
      <c r="Y43" s="36"/>
      <c r="Z43" s="36"/>
      <c r="AA43" s="36"/>
      <c r="AB43" s="36"/>
      <c r="AC43" s="36"/>
      <c r="AD43" s="36"/>
      <c r="AE43" s="36"/>
      <c r="AF43" s="36"/>
      <c r="AG43" s="36"/>
    </row>
    <row r="45" spans="1:33" ht="14.45" x14ac:dyDescent="0.3">
      <c r="A45" s="39" t="s">
        <v>1078</v>
      </c>
    </row>
    <row r="46" spans="1:33" x14ac:dyDescent="0.25">
      <c r="A46" s="39" t="s">
        <v>1079</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7"/>
  <sheetViews>
    <sheetView zoomScale="80" zoomScaleNormal="80" workbookViewId="0"/>
  </sheetViews>
  <sheetFormatPr defaultRowHeight="15" x14ac:dyDescent="0.25"/>
  <cols>
    <col min="1" max="1" width="2.7109375" style="3" customWidth="1"/>
    <col min="2" max="2" width="7.85546875" style="329" bestFit="1" customWidth="1"/>
    <col min="3" max="3" width="3" style="329" customWidth="1"/>
    <col min="4" max="4" width="7.85546875" bestFit="1" customWidth="1"/>
    <col min="5" max="5" width="3" bestFit="1" customWidth="1"/>
    <col min="6" max="6" width="7.85546875" bestFit="1" customWidth="1"/>
    <col min="7" max="7" width="3" bestFit="1" customWidth="1"/>
    <col min="8" max="8" width="7.85546875" bestFit="1" customWidth="1"/>
    <col min="9" max="9" width="3" bestFit="1" customWidth="1"/>
    <col min="10" max="10" width="7.85546875" bestFit="1" customWidth="1"/>
    <col min="11" max="11" width="3" bestFit="1" customWidth="1"/>
    <col min="12" max="12" width="7.85546875" bestFit="1" customWidth="1"/>
    <col min="13" max="13" width="3" bestFit="1" customWidth="1"/>
    <col min="14" max="14" width="7.85546875" bestFit="1" customWidth="1"/>
    <col min="15" max="15" width="3" bestFit="1" customWidth="1"/>
    <col min="16" max="16" width="7.85546875" bestFit="1" customWidth="1"/>
    <col min="17" max="17" width="3" bestFit="1" customWidth="1"/>
    <col min="18" max="18" width="7.85546875" bestFit="1" customWidth="1"/>
    <col min="19" max="19" width="2.140625" customWidth="1"/>
  </cols>
  <sheetData>
    <row r="1" spans="1:21" x14ac:dyDescent="0.25">
      <c r="A1" s="75" t="s">
        <v>1229</v>
      </c>
    </row>
    <row r="2" spans="1:21" ht="14.45" x14ac:dyDescent="0.3">
      <c r="A2" s="75" t="s">
        <v>1230</v>
      </c>
    </row>
    <row r="3" spans="1:21" s="332" customFormat="1" ht="14.45" x14ac:dyDescent="0.3">
      <c r="A3" s="330" t="s">
        <v>1231</v>
      </c>
      <c r="B3" s="331"/>
      <c r="C3" s="331"/>
    </row>
    <row r="4" spans="1:21" ht="14.45" x14ac:dyDescent="0.3">
      <c r="A4" s="1" t="s">
        <v>1232</v>
      </c>
    </row>
    <row r="5" spans="1:21" s="732" customFormat="1" thickBot="1" x14ac:dyDescent="0.35">
      <c r="A5" s="1"/>
      <c r="B5" s="329"/>
      <c r="C5" s="329"/>
    </row>
    <row r="6" spans="1:21" ht="76.900000000000006" customHeight="1" thickBot="1" x14ac:dyDescent="0.3">
      <c r="A6" s="26"/>
      <c r="B6" s="1031" t="s">
        <v>1233</v>
      </c>
      <c r="C6" s="1031"/>
      <c r="D6" s="1031" t="s">
        <v>1234</v>
      </c>
      <c r="E6" s="1031"/>
      <c r="F6" s="1031" t="s">
        <v>1666</v>
      </c>
      <c r="G6" s="1031"/>
      <c r="H6" s="1031" t="s">
        <v>1235</v>
      </c>
      <c r="I6" s="1031"/>
      <c r="J6" s="1031" t="s">
        <v>1236</v>
      </c>
      <c r="K6" s="1031"/>
      <c r="L6" s="1031" t="s">
        <v>1237</v>
      </c>
      <c r="M6" s="1031"/>
      <c r="N6" s="1031" t="s">
        <v>1238</v>
      </c>
      <c r="O6" s="1031"/>
      <c r="P6" s="1031" t="s">
        <v>1239</v>
      </c>
      <c r="Q6" s="1031"/>
      <c r="R6" s="1031" t="s">
        <v>1240</v>
      </c>
      <c r="S6" s="1031"/>
    </row>
    <row r="7" spans="1:21" ht="12.95" customHeight="1" thickBot="1" x14ac:dyDescent="0.3">
      <c r="A7" s="28">
        <v>1</v>
      </c>
      <c r="B7" s="78" t="s">
        <v>1186</v>
      </c>
      <c r="C7" s="28">
        <v>6.9</v>
      </c>
      <c r="D7" s="78" t="s">
        <v>1186</v>
      </c>
      <c r="E7" s="28">
        <v>7.9</v>
      </c>
      <c r="F7" s="78" t="s">
        <v>1542</v>
      </c>
      <c r="G7" s="28">
        <v>6.3</v>
      </c>
      <c r="H7" s="78" t="s">
        <v>1186</v>
      </c>
      <c r="I7" s="28">
        <v>7.2</v>
      </c>
      <c r="J7" s="78" t="s">
        <v>1186</v>
      </c>
      <c r="K7" s="28">
        <v>7.7</v>
      </c>
      <c r="L7" s="78" t="s">
        <v>1186</v>
      </c>
      <c r="M7" s="28">
        <v>7.3</v>
      </c>
      <c r="N7" s="78" t="s">
        <v>1186</v>
      </c>
      <c r="O7" s="28">
        <v>7.1</v>
      </c>
      <c r="P7" s="78" t="s">
        <v>1186</v>
      </c>
      <c r="Q7" s="28">
        <v>7.6</v>
      </c>
      <c r="R7" s="78" t="s">
        <v>1186</v>
      </c>
      <c r="S7" s="28">
        <v>6.8</v>
      </c>
    </row>
    <row r="8" spans="1:21" ht="12.95" customHeight="1" thickBot="1" x14ac:dyDescent="0.3">
      <c r="A8" s="31">
        <v>2</v>
      </c>
      <c r="B8" s="79" t="s">
        <v>1542</v>
      </c>
      <c r="C8" s="31">
        <v>6.6</v>
      </c>
      <c r="D8" s="79" t="s">
        <v>1184</v>
      </c>
      <c r="E8" s="31">
        <v>7.6</v>
      </c>
      <c r="F8" s="79" t="s">
        <v>1547</v>
      </c>
      <c r="G8" s="31">
        <v>5.9</v>
      </c>
      <c r="H8" s="79" t="s">
        <v>1547</v>
      </c>
      <c r="I8" s="31">
        <v>7.2</v>
      </c>
      <c r="J8" s="79" t="s">
        <v>1184</v>
      </c>
      <c r="K8" s="31">
        <v>7.4</v>
      </c>
      <c r="L8" s="79" t="s">
        <v>1534</v>
      </c>
      <c r="M8" s="31">
        <v>6.9</v>
      </c>
      <c r="N8" s="79" t="s">
        <v>1542</v>
      </c>
      <c r="O8" s="31">
        <v>7</v>
      </c>
      <c r="P8" s="79" t="s">
        <v>1184</v>
      </c>
      <c r="Q8" s="31">
        <v>7.2</v>
      </c>
      <c r="R8" s="79" t="s">
        <v>1542</v>
      </c>
      <c r="S8" s="31">
        <v>6.4</v>
      </c>
      <c r="U8" s="657"/>
    </row>
    <row r="9" spans="1:21" ht="12.95" customHeight="1" thickBot="1" x14ac:dyDescent="0.3">
      <c r="A9" s="31">
        <v>3</v>
      </c>
      <c r="B9" s="79" t="s">
        <v>1184</v>
      </c>
      <c r="C9" s="31">
        <v>6.6</v>
      </c>
      <c r="D9" s="592" t="s">
        <v>1052</v>
      </c>
      <c r="E9" s="576">
        <v>7.4</v>
      </c>
      <c r="F9" s="79" t="s">
        <v>1541</v>
      </c>
      <c r="G9" s="31">
        <v>5.9</v>
      </c>
      <c r="H9" s="79" t="s">
        <v>1541</v>
      </c>
      <c r="I9" s="31">
        <v>7.2</v>
      </c>
      <c r="J9" s="592" t="s">
        <v>1525</v>
      </c>
      <c r="K9" s="576">
        <v>6.2</v>
      </c>
      <c r="L9" s="79" t="s">
        <v>1542</v>
      </c>
      <c r="M9" s="31">
        <v>6.9</v>
      </c>
      <c r="N9" s="79" t="s">
        <v>1547</v>
      </c>
      <c r="O9" s="31">
        <v>6.8</v>
      </c>
      <c r="P9" s="79" t="s">
        <v>1542</v>
      </c>
      <c r="Q9" s="31">
        <v>6.5</v>
      </c>
      <c r="R9" s="79" t="s">
        <v>1184</v>
      </c>
      <c r="S9" s="31">
        <v>6.3</v>
      </c>
      <c r="U9" s="657"/>
    </row>
    <row r="10" spans="1:21" ht="12.95" customHeight="1" thickBot="1" x14ac:dyDescent="0.3">
      <c r="A10" s="31">
        <v>4</v>
      </c>
      <c r="B10" s="79" t="s">
        <v>1547</v>
      </c>
      <c r="C10" s="31">
        <v>6.4</v>
      </c>
      <c r="D10" s="79" t="s">
        <v>1529</v>
      </c>
      <c r="E10" s="31">
        <v>7.2</v>
      </c>
      <c r="F10" s="79" t="s">
        <v>1544</v>
      </c>
      <c r="G10" s="31">
        <v>5.4</v>
      </c>
      <c r="H10" s="79" t="s">
        <v>1542</v>
      </c>
      <c r="I10" s="31">
        <v>7.2</v>
      </c>
      <c r="J10" s="79" t="s">
        <v>1192</v>
      </c>
      <c r="K10" s="31">
        <v>6.1</v>
      </c>
      <c r="L10" s="79" t="s">
        <v>1184</v>
      </c>
      <c r="M10" s="31">
        <v>6.9</v>
      </c>
      <c r="N10" s="79" t="s">
        <v>1541</v>
      </c>
      <c r="O10" s="31">
        <v>6.8</v>
      </c>
      <c r="P10" s="79" t="s">
        <v>1192</v>
      </c>
      <c r="Q10" s="31">
        <v>6.3</v>
      </c>
      <c r="R10" s="79" t="s">
        <v>1547</v>
      </c>
      <c r="S10" s="31">
        <v>6</v>
      </c>
      <c r="U10" s="657"/>
    </row>
    <row r="11" spans="1:21" ht="12.95" customHeight="1" thickBot="1" x14ac:dyDescent="0.35">
      <c r="A11" s="31">
        <v>5</v>
      </c>
      <c r="B11" s="592" t="s">
        <v>1052</v>
      </c>
      <c r="C11" s="576">
        <v>6.2</v>
      </c>
      <c r="D11" s="592" t="s">
        <v>1525</v>
      </c>
      <c r="E11" s="576">
        <v>7</v>
      </c>
      <c r="F11" s="79" t="s">
        <v>1184</v>
      </c>
      <c r="G11" s="31">
        <v>5.4</v>
      </c>
      <c r="H11" s="592" t="s">
        <v>1052</v>
      </c>
      <c r="I11" s="576">
        <v>7</v>
      </c>
      <c r="J11" s="79" t="s">
        <v>1529</v>
      </c>
      <c r="K11" s="31">
        <v>5.9</v>
      </c>
      <c r="L11" s="79" t="s">
        <v>1547</v>
      </c>
      <c r="M11" s="31">
        <v>6.7</v>
      </c>
      <c r="N11" s="592" t="s">
        <v>1052</v>
      </c>
      <c r="O11" s="576">
        <v>6.6</v>
      </c>
      <c r="P11" s="79" t="s">
        <v>1061</v>
      </c>
      <c r="Q11" s="31">
        <v>6.1</v>
      </c>
      <c r="R11" s="79" t="s">
        <v>1193</v>
      </c>
      <c r="S11" s="31">
        <v>5.9</v>
      </c>
      <c r="U11" s="657"/>
    </row>
    <row r="12" spans="1:21" ht="12.95" customHeight="1" thickBot="1" x14ac:dyDescent="0.35">
      <c r="A12" s="31">
        <v>6</v>
      </c>
      <c r="B12" s="79" t="s">
        <v>1192</v>
      </c>
      <c r="C12" s="31">
        <v>6.1</v>
      </c>
      <c r="D12" s="79" t="s">
        <v>1192</v>
      </c>
      <c r="E12" s="31">
        <v>6.9</v>
      </c>
      <c r="F12" s="592" t="s">
        <v>1052</v>
      </c>
      <c r="G12" s="576">
        <v>5.3</v>
      </c>
      <c r="H12" s="79" t="s">
        <v>1193</v>
      </c>
      <c r="I12" s="31">
        <v>6.8</v>
      </c>
      <c r="J12" s="79" t="s">
        <v>1527</v>
      </c>
      <c r="K12" s="31">
        <v>5.6</v>
      </c>
      <c r="L12" s="79" t="s">
        <v>1541</v>
      </c>
      <c r="M12" s="31">
        <v>6.7</v>
      </c>
      <c r="N12" s="79" t="s">
        <v>1184</v>
      </c>
      <c r="O12" s="31">
        <v>6.5</v>
      </c>
      <c r="P12" s="592" t="s">
        <v>1525</v>
      </c>
      <c r="Q12" s="576">
        <v>6.1</v>
      </c>
      <c r="R12" s="79" t="s">
        <v>1541</v>
      </c>
      <c r="S12" s="31">
        <v>5.6</v>
      </c>
      <c r="U12" s="657"/>
    </row>
    <row r="13" spans="1:21" ht="12.95" customHeight="1" thickBot="1" x14ac:dyDescent="0.3">
      <c r="A13" s="31">
        <v>7</v>
      </c>
      <c r="B13" s="79" t="s">
        <v>1541</v>
      </c>
      <c r="C13" s="31">
        <v>6</v>
      </c>
      <c r="D13" s="79" t="s">
        <v>1193</v>
      </c>
      <c r="E13" s="31">
        <v>6.8</v>
      </c>
      <c r="F13" s="79" t="s">
        <v>1186</v>
      </c>
      <c r="G13" s="31">
        <v>5.0999999999999996</v>
      </c>
      <c r="H13" s="79" t="s">
        <v>1061</v>
      </c>
      <c r="I13" s="31">
        <v>6.8</v>
      </c>
      <c r="J13" s="79" t="s">
        <v>1195</v>
      </c>
      <c r="K13" s="31">
        <v>5.5</v>
      </c>
      <c r="L13" s="79" t="s">
        <v>1536</v>
      </c>
      <c r="M13" s="31">
        <v>6.3</v>
      </c>
      <c r="N13" s="79" t="s">
        <v>1544</v>
      </c>
      <c r="O13" s="31">
        <v>6.4</v>
      </c>
      <c r="P13" s="280" t="s">
        <v>1190</v>
      </c>
      <c r="Q13" s="34">
        <v>6</v>
      </c>
      <c r="R13" s="79" t="s">
        <v>1544</v>
      </c>
      <c r="S13" s="31">
        <v>5.5</v>
      </c>
      <c r="U13" s="657"/>
    </row>
    <row r="14" spans="1:21" ht="12.95" customHeight="1" thickBot="1" x14ac:dyDescent="0.3">
      <c r="A14" s="31">
        <v>8</v>
      </c>
      <c r="B14" s="79" t="s">
        <v>1193</v>
      </c>
      <c r="C14" s="31">
        <v>5.9</v>
      </c>
      <c r="D14" s="79" t="s">
        <v>1542</v>
      </c>
      <c r="E14" s="31">
        <v>6.8</v>
      </c>
      <c r="F14" s="79" t="s">
        <v>1536</v>
      </c>
      <c r="G14" s="31">
        <v>5</v>
      </c>
      <c r="H14" s="280" t="s">
        <v>1190</v>
      </c>
      <c r="I14" s="34">
        <v>6.7</v>
      </c>
      <c r="J14" s="79" t="s">
        <v>1542</v>
      </c>
      <c r="K14" s="31">
        <v>5.5</v>
      </c>
      <c r="L14" s="79" t="s">
        <v>1193</v>
      </c>
      <c r="M14" s="31">
        <v>6.3</v>
      </c>
      <c r="N14" s="79" t="s">
        <v>1534</v>
      </c>
      <c r="O14" s="31">
        <v>6.4</v>
      </c>
      <c r="P14" s="592" t="s">
        <v>1052</v>
      </c>
      <c r="Q14" s="576">
        <v>6</v>
      </c>
      <c r="R14" s="79" t="s">
        <v>1192</v>
      </c>
      <c r="S14" s="31">
        <v>5.5</v>
      </c>
      <c r="U14" s="657"/>
    </row>
    <row r="15" spans="1:21" ht="12.95" customHeight="1" thickBot="1" x14ac:dyDescent="0.3">
      <c r="A15" s="31">
        <v>9</v>
      </c>
      <c r="B15" s="79" t="s">
        <v>1544</v>
      </c>
      <c r="C15" s="729">
        <v>5.8</v>
      </c>
      <c r="D15" s="79" t="s">
        <v>1195</v>
      </c>
      <c r="E15" s="31">
        <v>6.7</v>
      </c>
      <c r="F15" s="79" t="s">
        <v>1546</v>
      </c>
      <c r="G15" s="31">
        <v>5</v>
      </c>
      <c r="H15" s="79" t="s">
        <v>1529</v>
      </c>
      <c r="I15" s="31">
        <v>6.7</v>
      </c>
      <c r="J15" s="280" t="s">
        <v>1190</v>
      </c>
      <c r="K15" s="34">
        <v>5.4</v>
      </c>
      <c r="L15" s="79" t="s">
        <v>1535</v>
      </c>
      <c r="M15" s="31">
        <v>6.1</v>
      </c>
      <c r="N15" s="79" t="s">
        <v>1061</v>
      </c>
      <c r="O15" s="31">
        <v>6.4</v>
      </c>
      <c r="P15" s="79" t="s">
        <v>1193</v>
      </c>
      <c r="Q15" s="31">
        <v>6</v>
      </c>
      <c r="R15" s="79" t="s">
        <v>1546</v>
      </c>
      <c r="S15" s="31">
        <v>5.4</v>
      </c>
      <c r="U15" s="657"/>
    </row>
    <row r="16" spans="1:21" ht="12.95" customHeight="1" thickBot="1" x14ac:dyDescent="0.35">
      <c r="A16" s="31">
        <v>10</v>
      </c>
      <c r="B16" s="280" t="s">
        <v>1190</v>
      </c>
      <c r="C16" s="730">
        <v>5.8</v>
      </c>
      <c r="D16" s="592" t="s">
        <v>1528</v>
      </c>
      <c r="E16" s="576">
        <v>6.5</v>
      </c>
      <c r="F16" s="79" t="s">
        <v>1192</v>
      </c>
      <c r="G16" s="31">
        <v>4.9000000000000004</v>
      </c>
      <c r="H16" s="79" t="s">
        <v>1192</v>
      </c>
      <c r="I16" s="31">
        <v>6.6</v>
      </c>
      <c r="J16" s="592" t="s">
        <v>1052</v>
      </c>
      <c r="K16" s="576">
        <v>5.4</v>
      </c>
      <c r="L16" s="79" t="s">
        <v>1061</v>
      </c>
      <c r="M16" s="31">
        <v>6</v>
      </c>
      <c r="N16" s="79" t="s">
        <v>1192</v>
      </c>
      <c r="O16" s="31">
        <v>6.4</v>
      </c>
      <c r="P16" s="79" t="s">
        <v>1526</v>
      </c>
      <c r="Q16" s="31">
        <v>5.9</v>
      </c>
      <c r="R16" s="79" t="s">
        <v>1535</v>
      </c>
      <c r="S16" s="31">
        <v>5.0999999999999996</v>
      </c>
      <c r="U16" s="657"/>
    </row>
    <row r="17" spans="1:21" ht="12.95" customHeight="1" thickBot="1" x14ac:dyDescent="0.3">
      <c r="A17" s="31">
        <v>11</v>
      </c>
      <c r="B17" s="79" t="s">
        <v>1061</v>
      </c>
      <c r="C17" s="729">
        <v>5.8</v>
      </c>
      <c r="D17" s="79" t="s">
        <v>1535</v>
      </c>
      <c r="E17" s="31">
        <v>6.4</v>
      </c>
      <c r="F17" s="280" t="s">
        <v>1190</v>
      </c>
      <c r="G17" s="34">
        <v>4.8</v>
      </c>
      <c r="H17" s="79" t="s">
        <v>1184</v>
      </c>
      <c r="I17" s="31">
        <v>6.5</v>
      </c>
      <c r="J17" s="79" t="s">
        <v>1526</v>
      </c>
      <c r="K17" s="31">
        <v>5.4</v>
      </c>
      <c r="L17" s="592" t="s">
        <v>1052</v>
      </c>
      <c r="M17" s="576">
        <v>5.9</v>
      </c>
      <c r="N17" s="79" t="s">
        <v>1536</v>
      </c>
      <c r="O17" s="31">
        <v>6.3</v>
      </c>
      <c r="P17" s="79" t="s">
        <v>1546</v>
      </c>
      <c r="Q17" s="31">
        <v>5.7</v>
      </c>
      <c r="R17" s="79" t="s">
        <v>1061</v>
      </c>
      <c r="S17" s="31">
        <v>5.0999999999999996</v>
      </c>
      <c r="U17" s="657"/>
    </row>
    <row r="18" spans="1:21" ht="12.95" customHeight="1" thickBot="1" x14ac:dyDescent="0.3">
      <c r="A18" s="31">
        <v>12</v>
      </c>
      <c r="B18" s="592" t="s">
        <v>1525</v>
      </c>
      <c r="C18" s="576">
        <v>5.7</v>
      </c>
      <c r="D18" s="79" t="s">
        <v>1547</v>
      </c>
      <c r="E18" s="31">
        <v>6.4</v>
      </c>
      <c r="F18" s="79" t="s">
        <v>1194</v>
      </c>
      <c r="G18" s="31">
        <v>4.8</v>
      </c>
      <c r="H18" s="79" t="s">
        <v>1526</v>
      </c>
      <c r="I18" s="31">
        <v>6.1</v>
      </c>
      <c r="J18" s="79" t="s">
        <v>1193</v>
      </c>
      <c r="K18" s="31">
        <v>5.2</v>
      </c>
      <c r="L18" s="79" t="s">
        <v>1194</v>
      </c>
      <c r="M18" s="31">
        <v>5.9</v>
      </c>
      <c r="N18" s="280" t="s">
        <v>1190</v>
      </c>
      <c r="O18" s="34">
        <v>6.3</v>
      </c>
      <c r="P18" s="79" t="s">
        <v>1527</v>
      </c>
      <c r="Q18" s="31">
        <v>5.6</v>
      </c>
      <c r="R18" s="592" t="s">
        <v>1052</v>
      </c>
      <c r="S18" s="576">
        <v>5</v>
      </c>
      <c r="U18" s="657"/>
    </row>
    <row r="19" spans="1:21" ht="12.95" customHeight="1" thickBot="1" x14ac:dyDescent="0.3">
      <c r="A19" s="31">
        <v>13</v>
      </c>
      <c r="B19" s="79" t="s">
        <v>1529</v>
      </c>
      <c r="C19" s="31">
        <v>5.6</v>
      </c>
      <c r="D19" s="79" t="s">
        <v>1526</v>
      </c>
      <c r="E19" s="31">
        <v>6.4</v>
      </c>
      <c r="F19" s="79" t="s">
        <v>1061</v>
      </c>
      <c r="G19" s="31">
        <v>4.8</v>
      </c>
      <c r="H19" s="79" t="s">
        <v>1544</v>
      </c>
      <c r="I19" s="31">
        <v>6</v>
      </c>
      <c r="J19" s="79" t="s">
        <v>1536</v>
      </c>
      <c r="K19" s="31">
        <v>5</v>
      </c>
      <c r="L19" s="280" t="s">
        <v>1190</v>
      </c>
      <c r="M19" s="34">
        <v>5.8</v>
      </c>
      <c r="N19" s="79" t="s">
        <v>1193</v>
      </c>
      <c r="O19" s="31">
        <v>6.2</v>
      </c>
      <c r="P19" s="79" t="s">
        <v>1544</v>
      </c>
      <c r="Q19" s="31">
        <v>5.6</v>
      </c>
      <c r="R19" s="592" t="s">
        <v>1525</v>
      </c>
      <c r="S19" s="576">
        <v>5</v>
      </c>
      <c r="U19" s="657"/>
    </row>
    <row r="20" spans="1:21" ht="12.95" customHeight="1" thickBot="1" x14ac:dyDescent="0.3">
      <c r="A20" s="31">
        <v>14</v>
      </c>
      <c r="B20" s="79" t="s">
        <v>1535</v>
      </c>
      <c r="C20" s="31">
        <v>5.6</v>
      </c>
      <c r="D20" s="79" t="s">
        <v>1527</v>
      </c>
      <c r="E20" s="31">
        <v>6.3</v>
      </c>
      <c r="F20" s="79" t="s">
        <v>1539</v>
      </c>
      <c r="G20" s="31">
        <v>4.8</v>
      </c>
      <c r="H20" s="79" t="s">
        <v>1194</v>
      </c>
      <c r="I20" s="31">
        <v>6</v>
      </c>
      <c r="J20" s="79" t="s">
        <v>1194</v>
      </c>
      <c r="K20" s="31">
        <v>5</v>
      </c>
      <c r="L20" s="79" t="s">
        <v>1544</v>
      </c>
      <c r="M20" s="31">
        <v>5.7</v>
      </c>
      <c r="N20" s="79" t="s">
        <v>1535</v>
      </c>
      <c r="O20" s="31">
        <v>6.2</v>
      </c>
      <c r="P20" s="79" t="s">
        <v>1529</v>
      </c>
      <c r="Q20" s="31">
        <v>5.6</v>
      </c>
      <c r="R20" s="79" t="s">
        <v>1526</v>
      </c>
      <c r="S20" s="31">
        <v>4.8</v>
      </c>
      <c r="U20" s="657"/>
    </row>
    <row r="21" spans="1:21" ht="12.95" customHeight="1" thickBot="1" x14ac:dyDescent="0.3">
      <c r="A21" s="31">
        <v>15</v>
      </c>
      <c r="B21" s="79" t="s">
        <v>1527</v>
      </c>
      <c r="C21" s="31">
        <v>5.4</v>
      </c>
      <c r="D21" s="280" t="s">
        <v>1190</v>
      </c>
      <c r="E21" s="34">
        <v>6.3</v>
      </c>
      <c r="F21" s="79" t="s">
        <v>1529</v>
      </c>
      <c r="G21" s="31">
        <v>4.5999999999999996</v>
      </c>
      <c r="H21" s="79" t="s">
        <v>1527</v>
      </c>
      <c r="I21" s="31">
        <v>5.9</v>
      </c>
      <c r="J21" s="79" t="s">
        <v>1544</v>
      </c>
      <c r="K21" s="31">
        <v>4.8</v>
      </c>
      <c r="L21" s="79" t="s">
        <v>1192</v>
      </c>
      <c r="M21" s="31">
        <v>5.7</v>
      </c>
      <c r="N21" s="592" t="s">
        <v>1525</v>
      </c>
      <c r="O21" s="576">
        <v>5.8</v>
      </c>
      <c r="P21" s="79" t="s">
        <v>1547</v>
      </c>
      <c r="Q21" s="31">
        <v>5.6</v>
      </c>
      <c r="R21" s="280" t="s">
        <v>1190</v>
      </c>
      <c r="S21" s="34">
        <v>4.7</v>
      </c>
      <c r="U21" s="657"/>
    </row>
    <row r="22" spans="1:21" ht="12.95" customHeight="1" thickBot="1" x14ac:dyDescent="0.3">
      <c r="A22" s="31">
        <v>16</v>
      </c>
      <c r="B22" s="79" t="s">
        <v>1526</v>
      </c>
      <c r="C22" s="31">
        <v>5.4</v>
      </c>
      <c r="D22" s="79" t="s">
        <v>1536</v>
      </c>
      <c r="E22" s="31">
        <v>6.1</v>
      </c>
      <c r="F22" s="79" t="s">
        <v>1535</v>
      </c>
      <c r="G22" s="31">
        <v>4.5999999999999996</v>
      </c>
      <c r="H22" s="79" t="s">
        <v>1536</v>
      </c>
      <c r="I22" s="31">
        <v>5.8</v>
      </c>
      <c r="J22" s="79" t="s">
        <v>1061</v>
      </c>
      <c r="K22" s="31">
        <v>4.8</v>
      </c>
      <c r="L22" s="79" t="s">
        <v>1527</v>
      </c>
      <c r="M22" s="31">
        <v>5.5</v>
      </c>
      <c r="N22" s="79" t="s">
        <v>1194</v>
      </c>
      <c r="O22" s="31">
        <v>5.5</v>
      </c>
      <c r="P22" s="79" t="s">
        <v>1541</v>
      </c>
      <c r="Q22" s="31">
        <v>5.5</v>
      </c>
      <c r="R22" s="79" t="s">
        <v>1529</v>
      </c>
      <c r="S22" s="31">
        <v>4.7</v>
      </c>
      <c r="U22" s="657"/>
    </row>
    <row r="23" spans="1:21" ht="12.95" customHeight="1" thickBot="1" x14ac:dyDescent="0.3">
      <c r="A23" s="31">
        <v>17</v>
      </c>
      <c r="B23" s="79" t="s">
        <v>1536</v>
      </c>
      <c r="C23" s="31">
        <v>5.3</v>
      </c>
      <c r="D23" s="79" t="s">
        <v>1061</v>
      </c>
      <c r="E23" s="31">
        <v>6</v>
      </c>
      <c r="F23" s="79" t="s">
        <v>1526</v>
      </c>
      <c r="G23" s="31">
        <v>4.5999999999999996</v>
      </c>
      <c r="H23" s="79" t="s">
        <v>1543</v>
      </c>
      <c r="I23" s="31">
        <v>5.5</v>
      </c>
      <c r="J23" s="79" t="s">
        <v>1534</v>
      </c>
      <c r="K23" s="31">
        <v>4.7</v>
      </c>
      <c r="L23" s="592" t="s">
        <v>1525</v>
      </c>
      <c r="M23" s="576">
        <v>5.5</v>
      </c>
      <c r="N23" s="79" t="s">
        <v>1539</v>
      </c>
      <c r="O23" s="31">
        <v>5.5</v>
      </c>
      <c r="P23" s="79" t="s">
        <v>1194</v>
      </c>
      <c r="Q23" s="31">
        <v>5.0999999999999996</v>
      </c>
      <c r="R23" s="79" t="s">
        <v>1194</v>
      </c>
      <c r="S23" s="31">
        <v>4.7</v>
      </c>
      <c r="U23" s="657"/>
    </row>
    <row r="24" spans="1:21" ht="12.95" customHeight="1" thickBot="1" x14ac:dyDescent="0.3">
      <c r="A24" s="31">
        <v>18</v>
      </c>
      <c r="B24" s="79" t="s">
        <v>1194</v>
      </c>
      <c r="C24" s="31">
        <v>5.3</v>
      </c>
      <c r="D24" s="79" t="s">
        <v>1194</v>
      </c>
      <c r="E24" s="31">
        <v>5.8</v>
      </c>
      <c r="F24" s="79" t="s">
        <v>1527</v>
      </c>
      <c r="G24" s="31">
        <v>4.5</v>
      </c>
      <c r="H24" s="79" t="s">
        <v>1535</v>
      </c>
      <c r="I24" s="31">
        <v>5.4</v>
      </c>
      <c r="J24" s="79" t="s">
        <v>1535</v>
      </c>
      <c r="K24" s="31">
        <v>4.7</v>
      </c>
      <c r="L24" s="79" t="s">
        <v>1526</v>
      </c>
      <c r="M24" s="31">
        <v>5.2</v>
      </c>
      <c r="N24" s="79" t="s">
        <v>1195</v>
      </c>
      <c r="O24" s="31">
        <v>5.4</v>
      </c>
      <c r="P24" s="79" t="s">
        <v>1543</v>
      </c>
      <c r="Q24" s="31">
        <v>5</v>
      </c>
      <c r="R24" s="79" t="s">
        <v>1543</v>
      </c>
      <c r="S24" s="31">
        <v>4.7</v>
      </c>
      <c r="U24" s="657"/>
    </row>
    <row r="25" spans="1:21" ht="12.95" customHeight="1" thickBot="1" x14ac:dyDescent="0.3">
      <c r="A25" s="31">
        <v>19</v>
      </c>
      <c r="B25" s="79" t="s">
        <v>1546</v>
      </c>
      <c r="C25" s="31">
        <v>5.2</v>
      </c>
      <c r="D25" s="79" t="s">
        <v>1546</v>
      </c>
      <c r="E25" s="31">
        <v>5.6</v>
      </c>
      <c r="F25" s="79" t="s">
        <v>1543</v>
      </c>
      <c r="G25" s="31">
        <v>4.4000000000000004</v>
      </c>
      <c r="H25" s="79" t="s">
        <v>1539</v>
      </c>
      <c r="I25" s="31">
        <v>5.4</v>
      </c>
      <c r="J25" s="592" t="s">
        <v>1528</v>
      </c>
      <c r="K25" s="576">
        <v>4.7</v>
      </c>
      <c r="L25" s="79" t="s">
        <v>1543</v>
      </c>
      <c r="M25" s="31">
        <v>5.0999999999999996</v>
      </c>
      <c r="N25" s="79" t="s">
        <v>1527</v>
      </c>
      <c r="O25" s="31">
        <v>5.4</v>
      </c>
      <c r="P25" s="79" t="s">
        <v>1534</v>
      </c>
      <c r="Q25" s="31">
        <v>4.9000000000000004</v>
      </c>
      <c r="R25" s="79" t="s">
        <v>1527</v>
      </c>
      <c r="S25" s="31">
        <v>4.5</v>
      </c>
      <c r="U25" s="657"/>
    </row>
    <row r="26" spans="1:21" ht="12.95" customHeight="1" thickBot="1" x14ac:dyDescent="0.3">
      <c r="A26" s="31">
        <v>20</v>
      </c>
      <c r="B26" s="79" t="s">
        <v>1534</v>
      </c>
      <c r="C26" s="31">
        <v>5.0999999999999996</v>
      </c>
      <c r="D26" s="79" t="s">
        <v>1544</v>
      </c>
      <c r="E26" s="31">
        <v>5.4</v>
      </c>
      <c r="F26" s="592" t="s">
        <v>1525</v>
      </c>
      <c r="G26" s="576">
        <v>4.4000000000000004</v>
      </c>
      <c r="H26" s="592" t="s">
        <v>1525</v>
      </c>
      <c r="I26" s="576">
        <v>5.4</v>
      </c>
      <c r="J26" s="79" t="s">
        <v>1546</v>
      </c>
      <c r="K26" s="31">
        <v>4.5</v>
      </c>
      <c r="L26" s="79" t="s">
        <v>1195</v>
      </c>
      <c r="M26" s="31">
        <v>5</v>
      </c>
      <c r="N26" s="79" t="s">
        <v>1526</v>
      </c>
      <c r="O26" s="31">
        <v>5.4</v>
      </c>
      <c r="P26" s="79" t="s">
        <v>1535</v>
      </c>
      <c r="Q26" s="31">
        <v>4.8</v>
      </c>
      <c r="R26" s="79" t="s">
        <v>1195</v>
      </c>
      <c r="S26" s="31">
        <v>4.4000000000000004</v>
      </c>
      <c r="U26" s="657"/>
    </row>
    <row r="27" spans="1:21" ht="12.95" customHeight="1" thickBot="1" x14ac:dyDescent="0.3">
      <c r="A27" s="31">
        <v>21</v>
      </c>
      <c r="B27" s="79" t="s">
        <v>1195</v>
      </c>
      <c r="C27" s="31">
        <v>5</v>
      </c>
      <c r="D27" s="79" t="s">
        <v>1534</v>
      </c>
      <c r="E27" s="31">
        <v>5.0999999999999996</v>
      </c>
      <c r="F27" s="79" t="s">
        <v>1534</v>
      </c>
      <c r="G27" s="31">
        <v>4.0999999999999996</v>
      </c>
      <c r="H27" s="79" t="s">
        <v>1546</v>
      </c>
      <c r="I27" s="31">
        <v>5.4</v>
      </c>
      <c r="J27" s="79" t="s">
        <v>1547</v>
      </c>
      <c r="K27" s="31">
        <v>4.4000000000000004</v>
      </c>
      <c r="L27" s="79" t="s">
        <v>1529</v>
      </c>
      <c r="M27" s="31">
        <v>4.9000000000000004</v>
      </c>
      <c r="N27" s="79" t="s">
        <v>1529</v>
      </c>
      <c r="O27" s="31">
        <v>5.3</v>
      </c>
      <c r="P27" s="592" t="s">
        <v>1528</v>
      </c>
      <c r="Q27" s="576">
        <v>4.5999999999999996</v>
      </c>
      <c r="R27" s="79" t="s">
        <v>1539</v>
      </c>
      <c r="S27" s="31">
        <v>4.3</v>
      </c>
      <c r="U27" s="657"/>
    </row>
    <row r="28" spans="1:21" ht="12.95" customHeight="1" thickBot="1" x14ac:dyDescent="0.3">
      <c r="A28" s="31">
        <v>22</v>
      </c>
      <c r="B28" s="79" t="s">
        <v>1543</v>
      </c>
      <c r="C28" s="31">
        <v>4.9000000000000004</v>
      </c>
      <c r="D28" s="79" t="s">
        <v>1539</v>
      </c>
      <c r="E28" s="31">
        <v>5.0999999999999996</v>
      </c>
      <c r="F28" s="79" t="s">
        <v>1193</v>
      </c>
      <c r="G28" s="31">
        <v>4</v>
      </c>
      <c r="H28" s="592" t="s">
        <v>1528</v>
      </c>
      <c r="I28" s="576">
        <v>5.3</v>
      </c>
      <c r="J28" s="79" t="s">
        <v>1541</v>
      </c>
      <c r="K28" s="31">
        <v>4.4000000000000004</v>
      </c>
      <c r="L28" s="79" t="s">
        <v>1539</v>
      </c>
      <c r="M28" s="31">
        <v>4.9000000000000004</v>
      </c>
      <c r="N28" s="79" t="s">
        <v>1546</v>
      </c>
      <c r="O28" s="31">
        <v>5.3</v>
      </c>
      <c r="P28" s="79" t="s">
        <v>1195</v>
      </c>
      <c r="Q28" s="31">
        <v>4.5</v>
      </c>
      <c r="R28" s="79" t="s">
        <v>1534</v>
      </c>
      <c r="S28" s="31">
        <v>4</v>
      </c>
      <c r="U28" s="657"/>
    </row>
    <row r="29" spans="1:21" ht="12.95" customHeight="1" thickBot="1" x14ac:dyDescent="0.3">
      <c r="A29" s="31">
        <v>23</v>
      </c>
      <c r="B29" s="592" t="s">
        <v>1528</v>
      </c>
      <c r="C29" s="576">
        <v>4.7</v>
      </c>
      <c r="D29" s="79" t="s">
        <v>1541</v>
      </c>
      <c r="E29" s="31">
        <v>4.9000000000000004</v>
      </c>
      <c r="F29" s="592" t="s">
        <v>1528</v>
      </c>
      <c r="G29" s="576">
        <v>4</v>
      </c>
      <c r="H29" s="79" t="s">
        <v>1534</v>
      </c>
      <c r="I29" s="31">
        <v>5.2</v>
      </c>
      <c r="J29" s="79" t="s">
        <v>1539</v>
      </c>
      <c r="K29" s="31">
        <v>4.4000000000000004</v>
      </c>
      <c r="L29" s="79" t="s">
        <v>1546</v>
      </c>
      <c r="M29" s="31">
        <v>4.5999999999999996</v>
      </c>
      <c r="N29" s="79" t="s">
        <v>1543</v>
      </c>
      <c r="O29" s="31">
        <v>5.2</v>
      </c>
      <c r="P29" s="79" t="s">
        <v>1536</v>
      </c>
      <c r="Q29" s="31">
        <v>4</v>
      </c>
      <c r="R29" s="79" t="s">
        <v>1536</v>
      </c>
      <c r="S29" s="31">
        <v>3.9</v>
      </c>
      <c r="U29" s="657"/>
    </row>
    <row r="30" spans="1:21" ht="12.95" customHeight="1" thickBot="1" x14ac:dyDescent="0.3">
      <c r="A30" s="36">
        <v>24</v>
      </c>
      <c r="B30" s="80" t="s">
        <v>1539</v>
      </c>
      <c r="C30" s="36">
        <v>4.5999999999999996</v>
      </c>
      <c r="D30" s="80" t="s">
        <v>1543</v>
      </c>
      <c r="E30" s="36">
        <v>4.9000000000000004</v>
      </c>
      <c r="F30" s="80" t="s">
        <v>1195</v>
      </c>
      <c r="G30" s="36">
        <v>3.8</v>
      </c>
      <c r="H30" s="80" t="s">
        <v>1195</v>
      </c>
      <c r="I30" s="36">
        <v>5.0999999999999996</v>
      </c>
      <c r="J30" s="80" t="s">
        <v>1543</v>
      </c>
      <c r="K30" s="36">
        <v>4</v>
      </c>
      <c r="L30" s="708" t="s">
        <v>1528</v>
      </c>
      <c r="M30" s="731">
        <v>4.5</v>
      </c>
      <c r="N30" s="708" t="s">
        <v>1528</v>
      </c>
      <c r="O30" s="731">
        <v>4.7</v>
      </c>
      <c r="P30" s="80" t="s">
        <v>1539</v>
      </c>
      <c r="Q30" s="36">
        <v>3.9</v>
      </c>
      <c r="R30" s="708" t="s">
        <v>1528</v>
      </c>
      <c r="S30" s="731">
        <v>3.9</v>
      </c>
      <c r="U30" s="657"/>
    </row>
    <row r="32" spans="1:21" x14ac:dyDescent="0.25">
      <c r="A32" s="1" t="s">
        <v>1241</v>
      </c>
    </row>
    <row r="33" spans="1:1" x14ac:dyDescent="0.25">
      <c r="A33" s="1" t="s">
        <v>1242</v>
      </c>
    </row>
    <row r="34" spans="1:1" x14ac:dyDescent="0.25">
      <c r="A34" s="1"/>
    </row>
    <row r="35" spans="1:1" x14ac:dyDescent="0.25">
      <c r="A35" s="345" t="s">
        <v>1243</v>
      </c>
    </row>
    <row r="36" spans="1:1" x14ac:dyDescent="0.25">
      <c r="A36" s="1"/>
    </row>
    <row r="37" spans="1:1" x14ac:dyDescent="0.25">
      <c r="A37" s="1"/>
    </row>
  </sheetData>
  <mergeCells count="9">
    <mergeCell ref="N6:O6"/>
    <mergeCell ref="P6:Q6"/>
    <mergeCell ref="R6:S6"/>
    <mergeCell ref="B6:C6"/>
    <mergeCell ref="D6:E6"/>
    <mergeCell ref="F6:G6"/>
    <mergeCell ref="H6:I6"/>
    <mergeCell ref="J6:K6"/>
    <mergeCell ref="L6:M6"/>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zoomScale="80" zoomScaleNormal="80" workbookViewId="0"/>
  </sheetViews>
  <sheetFormatPr defaultColWidth="8.85546875" defaultRowHeight="12.75" x14ac:dyDescent="0.2"/>
  <cols>
    <col min="1" max="1" width="8.85546875" style="63"/>
    <col min="2" max="2" width="28" style="63" customWidth="1"/>
    <col min="3" max="3" width="5.5703125" style="63" bestFit="1" customWidth="1"/>
    <col min="4" max="4" width="7.42578125" style="63" bestFit="1" customWidth="1"/>
    <col min="5" max="16384" width="8.85546875" style="63"/>
  </cols>
  <sheetData>
    <row r="1" spans="1:4" ht="14.45" x14ac:dyDescent="0.3">
      <c r="A1" s="330" t="s">
        <v>1645</v>
      </c>
    </row>
    <row r="2" spans="1:4" ht="15" x14ac:dyDescent="0.2">
      <c r="A2" s="913" t="s">
        <v>1646</v>
      </c>
    </row>
    <row r="3" spans="1:4" ht="15" x14ac:dyDescent="0.2">
      <c r="A3" s="913" t="s">
        <v>1647</v>
      </c>
    </row>
    <row r="4" spans="1:4" ht="14.45" x14ac:dyDescent="0.3">
      <c r="A4" s="913"/>
    </row>
    <row r="5" spans="1:4" ht="15" x14ac:dyDescent="0.2">
      <c r="A5" s="913" t="s">
        <v>1673</v>
      </c>
    </row>
    <row r="6" spans="1:4" ht="14.45" x14ac:dyDescent="0.3">
      <c r="A6" s="913"/>
    </row>
    <row r="7" spans="1:4" ht="15" x14ac:dyDescent="0.2">
      <c r="A7" s="913" t="s">
        <v>1649</v>
      </c>
    </row>
    <row r="8" spans="1:4" ht="14.45" x14ac:dyDescent="0.3">
      <c r="A8" s="914" t="s">
        <v>1648</v>
      </c>
    </row>
    <row r="10" spans="1:4" ht="13.9" x14ac:dyDescent="0.3">
      <c r="B10" s="853" t="s">
        <v>1454</v>
      </c>
      <c r="C10" s="853">
        <v>2</v>
      </c>
      <c r="D10" s="854">
        <f t="shared" ref="D10:D19" si="0">C10/C$18</f>
        <v>2.2547914317925591E-3</v>
      </c>
    </row>
    <row r="11" spans="1:4" x14ac:dyDescent="0.2">
      <c r="B11" s="853" t="s">
        <v>1455</v>
      </c>
      <c r="C11" s="853">
        <v>3</v>
      </c>
      <c r="D11" s="854">
        <f t="shared" si="0"/>
        <v>3.3821871476888386E-3</v>
      </c>
    </row>
    <row r="12" spans="1:4" ht="13.9" x14ac:dyDescent="0.3">
      <c r="B12" s="853" t="s">
        <v>1456</v>
      </c>
      <c r="C12" s="853">
        <v>11</v>
      </c>
      <c r="D12" s="854">
        <f t="shared" si="0"/>
        <v>1.2401352874859075E-2</v>
      </c>
    </row>
    <row r="13" spans="1:4" ht="13.9" x14ac:dyDescent="0.3">
      <c r="B13" s="853" t="s">
        <v>1457</v>
      </c>
      <c r="C13" s="853">
        <v>53</v>
      </c>
      <c r="D13" s="854">
        <f t="shared" si="0"/>
        <v>5.9751972942502819E-2</v>
      </c>
    </row>
    <row r="14" spans="1:4" x14ac:dyDescent="0.2">
      <c r="B14" s="853" t="s">
        <v>1458</v>
      </c>
      <c r="C14" s="853">
        <v>87</v>
      </c>
      <c r="D14" s="854">
        <f t="shared" si="0"/>
        <v>9.8083427282976324E-2</v>
      </c>
    </row>
    <row r="15" spans="1:4" x14ac:dyDescent="0.2">
      <c r="B15" s="853" t="s">
        <v>1459</v>
      </c>
      <c r="C15" s="853">
        <v>224</v>
      </c>
      <c r="D15" s="854">
        <f t="shared" si="0"/>
        <v>0.25253664036076662</v>
      </c>
    </row>
    <row r="16" spans="1:4" ht="13.9" x14ac:dyDescent="0.3">
      <c r="B16" s="853" t="s">
        <v>1460</v>
      </c>
      <c r="C16" s="853">
        <v>281</v>
      </c>
      <c r="D16" s="854">
        <f t="shared" si="0"/>
        <v>0.31679819616685456</v>
      </c>
    </row>
    <row r="17" spans="2:4" ht="13.9" x14ac:dyDescent="0.3">
      <c r="B17" s="853" t="s">
        <v>1461</v>
      </c>
      <c r="C17" s="853">
        <v>666</v>
      </c>
      <c r="D17" s="854">
        <f t="shared" si="0"/>
        <v>0.75084554678692217</v>
      </c>
    </row>
    <row r="18" spans="2:4" ht="13.9" x14ac:dyDescent="0.3">
      <c r="B18" s="853" t="s">
        <v>1462</v>
      </c>
      <c r="C18" s="853">
        <v>887</v>
      </c>
      <c r="D18" s="854">
        <f t="shared" si="0"/>
        <v>1</v>
      </c>
    </row>
    <row r="19" spans="2:4" ht="13.9" x14ac:dyDescent="0.3">
      <c r="B19" s="853" t="s">
        <v>1463</v>
      </c>
      <c r="C19" s="853">
        <v>1078</v>
      </c>
      <c r="D19" s="854">
        <f t="shared" si="0"/>
        <v>1.2153325817361893</v>
      </c>
    </row>
    <row r="20" spans="2:4" ht="13.9" x14ac:dyDescent="0.3">
      <c r="B20" s="855" t="s">
        <v>1464</v>
      </c>
      <c r="C20" s="855">
        <v>2145</v>
      </c>
      <c r="D20" s="854">
        <f>C20/C$18</f>
        <v>2.4182638105975198</v>
      </c>
    </row>
  </sheetData>
  <hyperlinks>
    <hyperlink ref="A8" r:id="rId1"/>
  </hyperlinks>
  <pageMargins left="0.7" right="0.7" top="0.75" bottom="0.75" header="0.3" footer="0.3"/>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6"/>
  <sheetViews>
    <sheetView zoomScale="80" zoomScaleNormal="80" workbookViewId="0"/>
  </sheetViews>
  <sheetFormatPr defaultColWidth="8.85546875" defaultRowHeight="15" x14ac:dyDescent="0.25"/>
  <cols>
    <col min="1" max="1" width="6.5703125" style="425" customWidth="1"/>
    <col min="2" max="2" width="33" style="329" customWidth="1"/>
    <col min="3" max="3" width="5.7109375" style="410" bestFit="1" customWidth="1"/>
    <col min="4" max="4" width="9.140625" customWidth="1"/>
    <col min="5" max="16384" width="8.85546875" style="329"/>
  </cols>
  <sheetData>
    <row r="1" spans="1:4" ht="14.45" x14ac:dyDescent="0.3">
      <c r="A1" s="409" t="s">
        <v>1298</v>
      </c>
    </row>
    <row r="2" spans="1:4" thickBot="1" x14ac:dyDescent="0.35">
      <c r="A2" s="426" t="s">
        <v>1316</v>
      </c>
    </row>
    <row r="3" spans="1:4" ht="15.75" thickBot="1" x14ac:dyDescent="0.3">
      <c r="A3" s="329"/>
      <c r="B3" s="26"/>
      <c r="C3" s="411"/>
      <c r="D3" s="329"/>
    </row>
    <row r="4" spans="1:4" s="331" customFormat="1" ht="12.95" customHeight="1" x14ac:dyDescent="0.25">
      <c r="A4" s="418" t="s">
        <v>1300</v>
      </c>
      <c r="B4" s="412"/>
      <c r="C4" s="413" t="s">
        <v>1301</v>
      </c>
    </row>
    <row r="5" spans="1:4" ht="13.15" customHeight="1" thickBot="1" x14ac:dyDescent="0.3">
      <c r="A5" s="728">
        <v>1</v>
      </c>
      <c r="B5" s="722" t="s">
        <v>1052</v>
      </c>
      <c r="C5" s="568">
        <v>5.9681460674157298</v>
      </c>
      <c r="D5" s="329"/>
    </row>
    <row r="6" spans="1:4" ht="13.15" customHeight="1" thickBot="1" x14ac:dyDescent="0.3">
      <c r="A6" s="416">
        <v>2</v>
      </c>
      <c r="B6" s="723" t="s">
        <v>1189</v>
      </c>
      <c r="C6" s="417">
        <v>5.8496980823791445</v>
      </c>
      <c r="D6" s="329"/>
    </row>
    <row r="7" spans="1:4" ht="13.15" customHeight="1" thickBot="1" x14ac:dyDescent="0.3">
      <c r="A7" s="416">
        <v>3</v>
      </c>
      <c r="B7" s="723" t="s">
        <v>1185</v>
      </c>
      <c r="C7" s="417">
        <v>5.7895905901537361</v>
      </c>
      <c r="D7" s="329"/>
    </row>
    <row r="8" spans="1:4" ht="13.15" customHeight="1" thickBot="1" x14ac:dyDescent="0.3">
      <c r="A8" s="416">
        <v>4</v>
      </c>
      <c r="B8" s="723" t="s">
        <v>1184</v>
      </c>
      <c r="C8" s="417">
        <v>5.6656962726790834</v>
      </c>
      <c r="D8" s="329"/>
    </row>
    <row r="9" spans="1:4" ht="13.15" customHeight="1" x14ac:dyDescent="0.25">
      <c r="A9" s="418">
        <v>5</v>
      </c>
      <c r="B9" s="724" t="s">
        <v>1144</v>
      </c>
      <c r="C9" s="419">
        <v>5.5775915454628837</v>
      </c>
      <c r="D9" s="329"/>
    </row>
    <row r="10" spans="1:4" ht="13.15" customHeight="1" thickBot="1" x14ac:dyDescent="0.35">
      <c r="A10" s="414">
        <v>6</v>
      </c>
      <c r="B10" s="725" t="s">
        <v>1527</v>
      </c>
      <c r="C10" s="415">
        <v>5.5771375427671304</v>
      </c>
      <c r="D10" s="329"/>
    </row>
    <row r="11" spans="1:4" ht="13.15" customHeight="1" thickBot="1" x14ac:dyDescent="0.35">
      <c r="A11" s="416">
        <v>7</v>
      </c>
      <c r="B11" s="723" t="s">
        <v>1047</v>
      </c>
      <c r="C11" s="417">
        <v>5.504700179119741</v>
      </c>
      <c r="D11" s="329"/>
    </row>
    <row r="12" spans="1:4" ht="13.15" customHeight="1" thickBot="1" x14ac:dyDescent="0.35">
      <c r="A12" s="416">
        <v>8</v>
      </c>
      <c r="B12" s="723" t="s">
        <v>1302</v>
      </c>
      <c r="C12" s="417">
        <v>5.4378629436964108</v>
      </c>
      <c r="D12" s="329"/>
    </row>
    <row r="13" spans="1:4" ht="13.15" customHeight="1" thickBot="1" x14ac:dyDescent="0.35">
      <c r="A13" s="416">
        <v>9</v>
      </c>
      <c r="B13" s="723" t="s">
        <v>1526</v>
      </c>
      <c r="C13" s="417">
        <v>5.3795322215243093</v>
      </c>
      <c r="D13" s="329"/>
    </row>
    <row r="14" spans="1:4" ht="13.15" customHeight="1" x14ac:dyDescent="0.3">
      <c r="A14" s="418">
        <v>10</v>
      </c>
      <c r="B14" s="724" t="s">
        <v>1529</v>
      </c>
      <c r="C14" s="419">
        <v>5.335160642379182</v>
      </c>
      <c r="D14" s="329"/>
    </row>
    <row r="15" spans="1:4" ht="13.15" customHeight="1" thickBot="1" x14ac:dyDescent="0.35">
      <c r="A15" s="567">
        <v>11</v>
      </c>
      <c r="B15" s="722" t="s">
        <v>1525</v>
      </c>
      <c r="C15" s="568">
        <v>5.3270065006365339</v>
      </c>
      <c r="D15" s="329"/>
    </row>
    <row r="16" spans="1:4" ht="13.15" customHeight="1" thickBot="1" x14ac:dyDescent="0.35">
      <c r="A16" s="416">
        <v>12</v>
      </c>
      <c r="B16" s="723" t="s">
        <v>1303</v>
      </c>
      <c r="C16" s="417">
        <v>5.3258761939278179</v>
      </c>
      <c r="D16" s="329"/>
    </row>
    <row r="17" spans="1:4" ht="13.15" customHeight="1" thickBot="1" x14ac:dyDescent="0.35">
      <c r="A17" s="416">
        <v>13</v>
      </c>
      <c r="B17" s="723" t="s">
        <v>1186</v>
      </c>
      <c r="C17" s="417">
        <v>5.2426226905594868</v>
      </c>
      <c r="D17" s="329"/>
    </row>
    <row r="18" spans="1:4" ht="13.15" customHeight="1" thickBot="1" x14ac:dyDescent="0.35">
      <c r="A18" s="416">
        <v>14</v>
      </c>
      <c r="B18" s="723" t="s">
        <v>1146</v>
      </c>
      <c r="C18" s="417">
        <v>5.0897621146083685</v>
      </c>
      <c r="D18" s="329"/>
    </row>
    <row r="19" spans="1:4" ht="13.15" customHeight="1" x14ac:dyDescent="0.3">
      <c r="A19" s="569">
        <v>15</v>
      </c>
      <c r="B19" s="726" t="s">
        <v>1528</v>
      </c>
      <c r="C19" s="570">
        <v>5.0185671319173437</v>
      </c>
      <c r="D19" s="329"/>
    </row>
    <row r="20" spans="1:4" ht="13.15" customHeight="1" thickBot="1" x14ac:dyDescent="0.35">
      <c r="A20" s="414">
        <v>16</v>
      </c>
      <c r="B20" s="725" t="s">
        <v>1059</v>
      </c>
      <c r="C20" s="415">
        <v>5.0042059899027045</v>
      </c>
      <c r="D20" s="329"/>
    </row>
    <row r="21" spans="1:4" ht="13.15" customHeight="1" thickBot="1" x14ac:dyDescent="0.3">
      <c r="A21" s="416">
        <v>17</v>
      </c>
      <c r="B21" s="723" t="s">
        <v>1057</v>
      </c>
      <c r="C21" s="417">
        <v>4.9060368144567246</v>
      </c>
      <c r="D21" s="329"/>
    </row>
    <row r="22" spans="1:4" ht="12.95" customHeight="1" thickBot="1" x14ac:dyDescent="0.3">
      <c r="A22" s="416">
        <v>18</v>
      </c>
      <c r="B22" s="1020" t="s">
        <v>1674</v>
      </c>
      <c r="C22" s="417">
        <v>4.9028479244522094</v>
      </c>
      <c r="D22" s="329"/>
    </row>
    <row r="23" spans="1:4" ht="13.15" customHeight="1" thickBot="1" x14ac:dyDescent="0.3">
      <c r="A23" s="416">
        <v>19</v>
      </c>
      <c r="B23" s="1019" t="s">
        <v>1046</v>
      </c>
      <c r="C23" s="417">
        <v>4.9007022061320757</v>
      </c>
      <c r="D23" s="329"/>
    </row>
    <row r="24" spans="1:4" ht="13.15" customHeight="1" x14ac:dyDescent="0.25">
      <c r="A24" s="420">
        <v>20</v>
      </c>
      <c r="B24" s="727" t="s">
        <v>1190</v>
      </c>
      <c r="C24" s="421">
        <v>4.8976216874045804</v>
      </c>
      <c r="D24" s="329"/>
    </row>
    <row r="25" spans="1:4" ht="13.15" customHeight="1" thickBot="1" x14ac:dyDescent="0.3">
      <c r="A25" s="414">
        <v>21</v>
      </c>
      <c r="B25" s="725" t="s">
        <v>1187</v>
      </c>
      <c r="C25" s="415">
        <v>4.8435125917480475</v>
      </c>
      <c r="D25" s="329"/>
    </row>
    <row r="26" spans="1:4" ht="13.15" customHeight="1" thickBot="1" x14ac:dyDescent="0.3">
      <c r="A26" s="416">
        <v>22</v>
      </c>
      <c r="B26" s="723" t="s">
        <v>1561</v>
      </c>
      <c r="C26" s="417">
        <v>4.7244409729514469</v>
      </c>
      <c r="D26" s="329"/>
    </row>
    <row r="27" spans="1:4" ht="13.15" customHeight="1" thickBot="1" x14ac:dyDescent="0.3">
      <c r="A27" s="416">
        <v>23</v>
      </c>
      <c r="B27" s="723" t="s">
        <v>1061</v>
      </c>
      <c r="C27" s="417">
        <v>4.6828470150777184</v>
      </c>
      <c r="D27" s="329"/>
    </row>
    <row r="28" spans="1:4" ht="13.15" customHeight="1" thickBot="1" x14ac:dyDescent="0.3">
      <c r="A28" s="416">
        <v>24</v>
      </c>
      <c r="B28" s="723" t="s">
        <v>1195</v>
      </c>
      <c r="C28" s="417">
        <v>4.6781720639211315</v>
      </c>
      <c r="D28" s="329"/>
    </row>
    <row r="29" spans="1:4" ht="13.15" customHeight="1" x14ac:dyDescent="0.25">
      <c r="A29" s="569">
        <v>25</v>
      </c>
      <c r="B29" s="726" t="s">
        <v>1524</v>
      </c>
      <c r="C29" s="570">
        <v>4.6189588692946177</v>
      </c>
      <c r="D29" s="329"/>
    </row>
    <row r="30" spans="1:4" ht="13.15" customHeight="1" thickBot="1" x14ac:dyDescent="0.3">
      <c r="A30" s="414">
        <v>26</v>
      </c>
      <c r="B30" s="725" t="s">
        <v>1533</v>
      </c>
      <c r="C30" s="415">
        <v>4.61612164125604</v>
      </c>
      <c r="D30" s="329"/>
    </row>
    <row r="31" spans="1:4" ht="13.15" customHeight="1" thickBot="1" x14ac:dyDescent="0.3">
      <c r="A31" s="416">
        <v>27</v>
      </c>
      <c r="B31" s="723" t="s">
        <v>1541</v>
      </c>
      <c r="C31" s="417">
        <v>4.6067425726107505</v>
      </c>
      <c r="D31" s="329"/>
    </row>
    <row r="32" spans="1:4" ht="13.15" customHeight="1" thickBot="1" x14ac:dyDescent="0.3">
      <c r="A32" s="416">
        <v>28</v>
      </c>
      <c r="B32" s="723" t="s">
        <v>1154</v>
      </c>
      <c r="C32" s="417">
        <v>4.5867616993652343</v>
      </c>
      <c r="D32" s="329"/>
    </row>
    <row r="33" spans="1:4" ht="13.15" customHeight="1" thickBot="1" x14ac:dyDescent="0.3">
      <c r="A33" s="416">
        <v>29</v>
      </c>
      <c r="B33" s="723" t="s">
        <v>1193</v>
      </c>
      <c r="C33" s="417">
        <v>4.5832683110908281</v>
      </c>
      <c r="D33" s="329"/>
    </row>
    <row r="34" spans="1:4" ht="13.15" customHeight="1" x14ac:dyDescent="0.25">
      <c r="A34" s="418">
        <v>30</v>
      </c>
      <c r="B34" s="724" t="s">
        <v>1552</v>
      </c>
      <c r="C34" s="419">
        <v>4.5474501289751474</v>
      </c>
      <c r="D34" s="329"/>
    </row>
    <row r="35" spans="1:4" ht="13.15" customHeight="1" thickBot="1" x14ac:dyDescent="0.3">
      <c r="A35" s="414">
        <v>31</v>
      </c>
      <c r="B35" s="725" t="s">
        <v>1521</v>
      </c>
      <c r="C35" s="415">
        <v>4.4866814559940886</v>
      </c>
      <c r="D35" s="329"/>
    </row>
    <row r="36" spans="1:4" ht="13.15" customHeight="1" thickBot="1" x14ac:dyDescent="0.3">
      <c r="A36" s="416">
        <v>32</v>
      </c>
      <c r="B36" s="723" t="s">
        <v>1548</v>
      </c>
      <c r="C36" s="417">
        <v>4.4014385682898318</v>
      </c>
      <c r="D36" s="329"/>
    </row>
    <row r="37" spans="1:4" ht="13.15" customHeight="1" thickBot="1" x14ac:dyDescent="0.3">
      <c r="A37" s="416">
        <v>33</v>
      </c>
      <c r="B37" s="723" t="s">
        <v>1304</v>
      </c>
      <c r="C37" s="417">
        <v>4.3576302225567876</v>
      </c>
      <c r="D37" s="329"/>
    </row>
    <row r="38" spans="1:4" ht="13.15" customHeight="1" thickBot="1" x14ac:dyDescent="0.3">
      <c r="A38" s="416">
        <v>34</v>
      </c>
      <c r="B38" s="723" t="s">
        <v>1534</v>
      </c>
      <c r="C38" s="417">
        <v>4.3553393753536671</v>
      </c>
      <c r="D38" s="329"/>
    </row>
    <row r="39" spans="1:4" ht="13.15" customHeight="1" x14ac:dyDescent="0.25">
      <c r="A39" s="418">
        <v>35</v>
      </c>
      <c r="B39" s="724" t="s">
        <v>1535</v>
      </c>
      <c r="C39" s="419">
        <v>4.2738407603458182</v>
      </c>
      <c r="D39" s="329"/>
    </row>
    <row r="40" spans="1:4" ht="13.15" customHeight="1" thickBot="1" x14ac:dyDescent="0.3">
      <c r="A40" s="414">
        <v>36</v>
      </c>
      <c r="B40" s="725" t="s">
        <v>1305</v>
      </c>
      <c r="C40" s="415">
        <v>4.2376804592189368</v>
      </c>
      <c r="D40" s="329"/>
    </row>
    <row r="41" spans="1:4" ht="13.15" customHeight="1" thickBot="1" x14ac:dyDescent="0.3">
      <c r="A41" s="416">
        <v>37</v>
      </c>
      <c r="B41" s="723" t="s">
        <v>1306</v>
      </c>
      <c r="C41" s="417">
        <v>4.217097890032357</v>
      </c>
      <c r="D41" s="329"/>
    </row>
    <row r="42" spans="1:4" ht="13.15" customHeight="1" thickBot="1" x14ac:dyDescent="0.3">
      <c r="A42" s="416">
        <v>38</v>
      </c>
      <c r="B42" s="723" t="s">
        <v>1562</v>
      </c>
      <c r="C42" s="417">
        <v>4.2000132763356213</v>
      </c>
      <c r="D42" s="329"/>
    </row>
    <row r="43" spans="1:4" ht="13.15" customHeight="1" thickBot="1" x14ac:dyDescent="0.3">
      <c r="A43" s="416">
        <v>39</v>
      </c>
      <c r="B43" s="723" t="s">
        <v>1055</v>
      </c>
      <c r="C43" s="417">
        <v>4.1989222800906232</v>
      </c>
      <c r="D43" s="329"/>
    </row>
    <row r="44" spans="1:4" ht="13.15" customHeight="1" x14ac:dyDescent="0.3">
      <c r="A44" s="418">
        <v>40</v>
      </c>
      <c r="B44" s="724" t="s">
        <v>1540</v>
      </c>
      <c r="C44" s="419">
        <v>4.1910631962596057</v>
      </c>
      <c r="D44" s="329"/>
    </row>
    <row r="45" spans="1:4" ht="13.15" customHeight="1" thickBot="1" x14ac:dyDescent="0.35">
      <c r="A45" s="414">
        <v>41</v>
      </c>
      <c r="B45" s="725" t="s">
        <v>1307</v>
      </c>
      <c r="C45" s="415">
        <v>4.0379507582375478</v>
      </c>
      <c r="D45" s="329"/>
    </row>
    <row r="46" spans="1:4" ht="13.15" customHeight="1" thickBot="1" x14ac:dyDescent="0.35">
      <c r="A46" s="416">
        <v>42</v>
      </c>
      <c r="B46" s="723" t="s">
        <v>1536</v>
      </c>
      <c r="C46" s="417">
        <v>3.9997640572991564</v>
      </c>
      <c r="D46" s="329"/>
    </row>
    <row r="47" spans="1:4" ht="13.15" customHeight="1" thickBot="1" x14ac:dyDescent="0.35">
      <c r="A47" s="416">
        <v>43</v>
      </c>
      <c r="B47" s="723" t="s">
        <v>1308</v>
      </c>
      <c r="C47" s="417">
        <v>3.9968196484937728</v>
      </c>
      <c r="D47" s="329"/>
    </row>
    <row r="48" spans="1:4" ht="13.15" customHeight="1" thickBot="1" x14ac:dyDescent="0.35">
      <c r="A48" s="416">
        <v>44</v>
      </c>
      <c r="B48" s="723" t="s">
        <v>1062</v>
      </c>
      <c r="C48" s="417">
        <v>3.9709892820356889</v>
      </c>
      <c r="D48" s="329"/>
    </row>
    <row r="49" spans="1:4" ht="13.15" customHeight="1" x14ac:dyDescent="0.3">
      <c r="A49" s="418">
        <v>45</v>
      </c>
      <c r="B49" s="724" t="s">
        <v>1530</v>
      </c>
      <c r="C49" s="419">
        <v>3.9555895181584289</v>
      </c>
      <c r="D49" s="329"/>
    </row>
    <row r="50" spans="1:4" ht="13.15" customHeight="1" thickBot="1" x14ac:dyDescent="0.35">
      <c r="A50" s="414">
        <v>46</v>
      </c>
      <c r="B50" s="725" t="s">
        <v>1309</v>
      </c>
      <c r="C50" s="415">
        <v>3.9540330922423825</v>
      </c>
      <c r="D50" s="329"/>
    </row>
    <row r="51" spans="1:4" ht="13.15" customHeight="1" thickBot="1" x14ac:dyDescent="0.35">
      <c r="A51" s="416">
        <v>47</v>
      </c>
      <c r="B51" s="723" t="s">
        <v>1310</v>
      </c>
      <c r="C51" s="417">
        <v>3.9476458318568062</v>
      </c>
      <c r="D51" s="329"/>
    </row>
    <row r="52" spans="1:4" ht="13.15" customHeight="1" thickBot="1" x14ac:dyDescent="0.35">
      <c r="A52" s="416">
        <v>48</v>
      </c>
      <c r="B52" s="723" t="s">
        <v>1311</v>
      </c>
      <c r="C52" s="417">
        <v>3.942786515366218</v>
      </c>
      <c r="D52" s="329"/>
    </row>
    <row r="53" spans="1:4" ht="13.15" customHeight="1" thickBot="1" x14ac:dyDescent="0.35">
      <c r="A53" s="416">
        <v>49</v>
      </c>
      <c r="B53" s="723" t="s">
        <v>1180</v>
      </c>
      <c r="C53" s="417">
        <v>3.9261819199400354</v>
      </c>
      <c r="D53" s="329"/>
    </row>
    <row r="54" spans="1:4" ht="13.15" customHeight="1" x14ac:dyDescent="0.3">
      <c r="A54" s="418">
        <v>50</v>
      </c>
      <c r="B54" s="724" t="s">
        <v>1549</v>
      </c>
      <c r="C54" s="419">
        <v>3.8707305587881811</v>
      </c>
      <c r="D54" s="329"/>
    </row>
    <row r="55" spans="1:4" ht="13.15" customHeight="1" thickBot="1" x14ac:dyDescent="0.35">
      <c r="A55" s="414">
        <v>51</v>
      </c>
      <c r="B55" s="725" t="s">
        <v>1149</v>
      </c>
      <c r="C55" s="415">
        <v>3.8553506983970807</v>
      </c>
      <c r="D55" s="329"/>
    </row>
    <row r="56" spans="1:4" ht="13.15" customHeight="1" thickBot="1" x14ac:dyDescent="0.35">
      <c r="A56" s="416">
        <v>52</v>
      </c>
      <c r="B56" s="723" t="s">
        <v>1312</v>
      </c>
      <c r="C56" s="417">
        <v>3.824351911715262</v>
      </c>
      <c r="D56" s="329"/>
    </row>
    <row r="57" spans="1:4" ht="13.15" customHeight="1" thickBot="1" x14ac:dyDescent="0.35">
      <c r="A57" s="416">
        <v>53</v>
      </c>
      <c r="B57" s="723" t="s">
        <v>1313</v>
      </c>
      <c r="C57" s="417">
        <v>3.8102404507123397</v>
      </c>
      <c r="D57" s="329"/>
    </row>
    <row r="58" spans="1:4" ht="13.15" customHeight="1" thickBot="1" x14ac:dyDescent="0.3">
      <c r="A58" s="416">
        <v>54</v>
      </c>
      <c r="B58" s="723" t="s">
        <v>1545</v>
      </c>
      <c r="C58" s="417">
        <v>3.7990569775646428</v>
      </c>
      <c r="D58" s="329"/>
    </row>
    <row r="59" spans="1:4" ht="13.15" customHeight="1" x14ac:dyDescent="0.25">
      <c r="A59" s="418">
        <v>55</v>
      </c>
      <c r="B59" s="724" t="s">
        <v>1563</v>
      </c>
      <c r="C59" s="419">
        <v>3.7944594380210699</v>
      </c>
      <c r="D59" s="329"/>
    </row>
    <row r="60" spans="1:4" ht="13.15" customHeight="1" thickBot="1" x14ac:dyDescent="0.3">
      <c r="A60" s="414">
        <v>56</v>
      </c>
      <c r="B60" s="725" t="s">
        <v>1314</v>
      </c>
      <c r="C60" s="415">
        <v>3.7937081250050264</v>
      </c>
      <c r="D60" s="329"/>
    </row>
    <row r="61" spans="1:4" ht="13.15" customHeight="1" thickBot="1" x14ac:dyDescent="0.3">
      <c r="A61" s="416">
        <v>57</v>
      </c>
      <c r="B61" s="723" t="s">
        <v>1192</v>
      </c>
      <c r="C61" s="417">
        <v>3.7715802889080048</v>
      </c>
      <c r="D61" s="329"/>
    </row>
    <row r="62" spans="1:4" ht="13.15" customHeight="1" thickBot="1" x14ac:dyDescent="0.3">
      <c r="A62" s="416">
        <v>58</v>
      </c>
      <c r="B62" s="723" t="s">
        <v>1315</v>
      </c>
      <c r="C62" s="417">
        <v>3.7569803696007931</v>
      </c>
      <c r="D62" s="329"/>
    </row>
    <row r="63" spans="1:4" ht="13.15" customHeight="1" thickBot="1" x14ac:dyDescent="0.3">
      <c r="A63" s="416">
        <v>59</v>
      </c>
      <c r="B63" s="723" t="s">
        <v>1194</v>
      </c>
      <c r="C63" s="417">
        <v>3.7281179341703377</v>
      </c>
      <c r="D63" s="329"/>
    </row>
    <row r="64" spans="1:4" ht="13.15" customHeight="1" x14ac:dyDescent="0.25">
      <c r="A64" s="418">
        <v>60</v>
      </c>
      <c r="B64" s="724" t="s">
        <v>1554</v>
      </c>
      <c r="C64" s="419">
        <v>3.7107344944926259</v>
      </c>
      <c r="D64" s="329"/>
    </row>
    <row r="65" spans="1:4" x14ac:dyDescent="0.25">
      <c r="A65" s="422"/>
      <c r="B65" s="423"/>
      <c r="C65" s="424"/>
      <c r="D65" s="329"/>
    </row>
    <row r="66" spans="1:4" x14ac:dyDescent="0.25">
      <c r="A66" s="329" t="s">
        <v>1299</v>
      </c>
      <c r="B66" s="423"/>
      <c r="C66" s="424"/>
      <c r="D66" s="329"/>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6"/>
  <sheetViews>
    <sheetView zoomScale="80" zoomScaleNormal="80" workbookViewId="0"/>
  </sheetViews>
  <sheetFormatPr defaultColWidth="8.85546875" defaultRowHeight="14.25" x14ac:dyDescent="0.2"/>
  <cols>
    <col min="1" max="1" width="5" style="485" customWidth="1"/>
    <col min="2" max="2" width="9.5703125" style="486" customWidth="1"/>
    <col min="3" max="3" width="20.42578125" style="472" customWidth="1"/>
    <col min="4" max="4" width="5.5703125" style="485" customWidth="1"/>
    <col min="5" max="5" width="9.28515625" style="486" customWidth="1"/>
    <col min="6" max="6" width="22.85546875" style="472" customWidth="1"/>
    <col min="7" max="7" width="4.85546875" style="472" customWidth="1"/>
    <col min="8" max="8" width="3.42578125" style="472" customWidth="1"/>
    <col min="9" max="9" width="3" style="472" bestFit="1" customWidth="1"/>
    <col min="10" max="10" width="11.5703125" style="486" bestFit="1" customWidth="1"/>
    <col min="11" max="11" width="17" style="472" customWidth="1"/>
    <col min="12" max="12" width="5" style="472" customWidth="1"/>
    <col min="13" max="13" width="11.5703125" style="472" bestFit="1" customWidth="1"/>
    <col min="14" max="14" width="12.140625" style="472" customWidth="1"/>
    <col min="15" max="15" width="3.5703125" style="472" customWidth="1"/>
    <col min="16" max="16" width="4.85546875" style="472" customWidth="1"/>
    <col min="17" max="17" width="2.7109375" style="472" bestFit="1" customWidth="1"/>
    <col min="18" max="18" width="9" style="486" customWidth="1"/>
    <col min="19" max="19" width="14.28515625" style="472" customWidth="1"/>
    <col min="20" max="20" width="3.85546875" style="472" customWidth="1"/>
    <col min="21" max="21" width="8.85546875" style="486" customWidth="1"/>
    <col min="22" max="22" width="12.85546875" style="472" customWidth="1"/>
    <col min="23" max="258" width="8.85546875" style="472"/>
    <col min="259" max="259" width="8" style="472" customWidth="1"/>
    <col min="260" max="260" width="13.28515625" style="472" customWidth="1"/>
    <col min="261" max="261" width="20.42578125" style="472" customWidth="1"/>
    <col min="262" max="262" width="5.5703125" style="472" customWidth="1"/>
    <col min="263" max="263" width="15.28515625" style="472" customWidth="1"/>
    <col min="264" max="264" width="22.85546875" style="472" customWidth="1"/>
    <col min="265" max="514" width="8.85546875" style="472"/>
    <col min="515" max="515" width="8" style="472" customWidth="1"/>
    <col min="516" max="516" width="13.28515625" style="472" customWidth="1"/>
    <col min="517" max="517" width="20.42578125" style="472" customWidth="1"/>
    <col min="518" max="518" width="5.5703125" style="472" customWidth="1"/>
    <col min="519" max="519" width="15.28515625" style="472" customWidth="1"/>
    <col min="520" max="520" width="22.85546875" style="472" customWidth="1"/>
    <col min="521" max="770" width="8.85546875" style="472"/>
    <col min="771" max="771" width="8" style="472" customWidth="1"/>
    <col min="772" max="772" width="13.28515625" style="472" customWidth="1"/>
    <col min="773" max="773" width="20.42578125" style="472" customWidth="1"/>
    <col min="774" max="774" width="5.5703125" style="472" customWidth="1"/>
    <col min="775" max="775" width="15.28515625" style="472" customWidth="1"/>
    <col min="776" max="776" width="22.85546875" style="472" customWidth="1"/>
    <col min="777" max="1026" width="8.85546875" style="472"/>
    <col min="1027" max="1027" width="8" style="472" customWidth="1"/>
    <col min="1028" max="1028" width="13.28515625" style="472" customWidth="1"/>
    <col min="1029" max="1029" width="20.42578125" style="472" customWidth="1"/>
    <col min="1030" max="1030" width="5.5703125" style="472" customWidth="1"/>
    <col min="1031" max="1031" width="15.28515625" style="472" customWidth="1"/>
    <col min="1032" max="1032" width="22.85546875" style="472" customWidth="1"/>
    <col min="1033" max="1282" width="8.85546875" style="472"/>
    <col min="1283" max="1283" width="8" style="472" customWidth="1"/>
    <col min="1284" max="1284" width="13.28515625" style="472" customWidth="1"/>
    <col min="1285" max="1285" width="20.42578125" style="472" customWidth="1"/>
    <col min="1286" max="1286" width="5.5703125" style="472" customWidth="1"/>
    <col min="1287" max="1287" width="15.28515625" style="472" customWidth="1"/>
    <col min="1288" max="1288" width="22.85546875" style="472" customWidth="1"/>
    <col min="1289" max="1538" width="8.85546875" style="472"/>
    <col min="1539" max="1539" width="8" style="472" customWidth="1"/>
    <col min="1540" max="1540" width="13.28515625" style="472" customWidth="1"/>
    <col min="1541" max="1541" width="20.42578125" style="472" customWidth="1"/>
    <col min="1542" max="1542" width="5.5703125" style="472" customWidth="1"/>
    <col min="1543" max="1543" width="15.28515625" style="472" customWidth="1"/>
    <col min="1544" max="1544" width="22.85546875" style="472" customWidth="1"/>
    <col min="1545" max="1794" width="8.85546875" style="472"/>
    <col min="1795" max="1795" width="8" style="472" customWidth="1"/>
    <col min="1796" max="1796" width="13.28515625" style="472" customWidth="1"/>
    <col min="1797" max="1797" width="20.42578125" style="472" customWidth="1"/>
    <col min="1798" max="1798" width="5.5703125" style="472" customWidth="1"/>
    <col min="1799" max="1799" width="15.28515625" style="472" customWidth="1"/>
    <col min="1800" max="1800" width="22.85546875" style="472" customWidth="1"/>
    <col min="1801" max="2050" width="8.85546875" style="472"/>
    <col min="2051" max="2051" width="8" style="472" customWidth="1"/>
    <col min="2052" max="2052" width="13.28515625" style="472" customWidth="1"/>
    <col min="2053" max="2053" width="20.42578125" style="472" customWidth="1"/>
    <col min="2054" max="2054" width="5.5703125" style="472" customWidth="1"/>
    <col min="2055" max="2055" width="15.28515625" style="472" customWidth="1"/>
    <col min="2056" max="2056" width="22.85546875" style="472" customWidth="1"/>
    <col min="2057" max="2306" width="8.85546875" style="472"/>
    <col min="2307" max="2307" width="8" style="472" customWidth="1"/>
    <col min="2308" max="2308" width="13.28515625" style="472" customWidth="1"/>
    <col min="2309" max="2309" width="20.42578125" style="472" customWidth="1"/>
    <col min="2310" max="2310" width="5.5703125" style="472" customWidth="1"/>
    <col min="2311" max="2311" width="15.28515625" style="472" customWidth="1"/>
    <col min="2312" max="2312" width="22.85546875" style="472" customWidth="1"/>
    <col min="2313" max="2562" width="8.85546875" style="472"/>
    <col min="2563" max="2563" width="8" style="472" customWidth="1"/>
    <col min="2564" max="2564" width="13.28515625" style="472" customWidth="1"/>
    <col min="2565" max="2565" width="20.42578125" style="472" customWidth="1"/>
    <col min="2566" max="2566" width="5.5703125" style="472" customWidth="1"/>
    <col min="2567" max="2567" width="15.28515625" style="472" customWidth="1"/>
    <col min="2568" max="2568" width="22.85546875" style="472" customWidth="1"/>
    <col min="2569" max="2818" width="8.85546875" style="472"/>
    <col min="2819" max="2819" width="8" style="472" customWidth="1"/>
    <col min="2820" max="2820" width="13.28515625" style="472" customWidth="1"/>
    <col min="2821" max="2821" width="20.42578125" style="472" customWidth="1"/>
    <col min="2822" max="2822" width="5.5703125" style="472" customWidth="1"/>
    <col min="2823" max="2823" width="15.28515625" style="472" customWidth="1"/>
    <col min="2824" max="2824" width="22.85546875" style="472" customWidth="1"/>
    <col min="2825" max="3074" width="8.85546875" style="472"/>
    <col min="3075" max="3075" width="8" style="472" customWidth="1"/>
    <col min="3076" max="3076" width="13.28515625" style="472" customWidth="1"/>
    <col min="3077" max="3077" width="20.42578125" style="472" customWidth="1"/>
    <col min="3078" max="3078" width="5.5703125" style="472" customWidth="1"/>
    <col min="3079" max="3079" width="15.28515625" style="472" customWidth="1"/>
    <col min="3080" max="3080" width="22.85546875" style="472" customWidth="1"/>
    <col min="3081" max="3330" width="8.85546875" style="472"/>
    <col min="3331" max="3331" width="8" style="472" customWidth="1"/>
    <col min="3332" max="3332" width="13.28515625" style="472" customWidth="1"/>
    <col min="3333" max="3333" width="20.42578125" style="472" customWidth="1"/>
    <col min="3334" max="3334" width="5.5703125" style="472" customWidth="1"/>
    <col min="3335" max="3335" width="15.28515625" style="472" customWidth="1"/>
    <col min="3336" max="3336" width="22.85546875" style="472" customWidth="1"/>
    <col min="3337" max="3586" width="8.85546875" style="472"/>
    <col min="3587" max="3587" width="8" style="472" customWidth="1"/>
    <col min="3588" max="3588" width="13.28515625" style="472" customWidth="1"/>
    <col min="3589" max="3589" width="20.42578125" style="472" customWidth="1"/>
    <col min="3590" max="3590" width="5.5703125" style="472" customWidth="1"/>
    <col min="3591" max="3591" width="15.28515625" style="472" customWidth="1"/>
    <col min="3592" max="3592" width="22.85546875" style="472" customWidth="1"/>
    <col min="3593" max="3842" width="8.85546875" style="472"/>
    <col min="3843" max="3843" width="8" style="472" customWidth="1"/>
    <col min="3844" max="3844" width="13.28515625" style="472" customWidth="1"/>
    <col min="3845" max="3845" width="20.42578125" style="472" customWidth="1"/>
    <col min="3846" max="3846" width="5.5703125" style="472" customWidth="1"/>
    <col min="3847" max="3847" width="15.28515625" style="472" customWidth="1"/>
    <col min="3848" max="3848" width="22.85546875" style="472" customWidth="1"/>
    <col min="3849" max="4098" width="8.85546875" style="472"/>
    <col min="4099" max="4099" width="8" style="472" customWidth="1"/>
    <col min="4100" max="4100" width="13.28515625" style="472" customWidth="1"/>
    <col min="4101" max="4101" width="20.42578125" style="472" customWidth="1"/>
    <col min="4102" max="4102" width="5.5703125" style="472" customWidth="1"/>
    <col min="4103" max="4103" width="15.28515625" style="472" customWidth="1"/>
    <col min="4104" max="4104" width="22.85546875" style="472" customWidth="1"/>
    <col min="4105" max="4354" width="8.85546875" style="472"/>
    <col min="4355" max="4355" width="8" style="472" customWidth="1"/>
    <col min="4356" max="4356" width="13.28515625" style="472" customWidth="1"/>
    <col min="4357" max="4357" width="20.42578125" style="472" customWidth="1"/>
    <col min="4358" max="4358" width="5.5703125" style="472" customWidth="1"/>
    <col min="4359" max="4359" width="15.28515625" style="472" customWidth="1"/>
    <col min="4360" max="4360" width="22.85546875" style="472" customWidth="1"/>
    <col min="4361" max="4610" width="8.85546875" style="472"/>
    <col min="4611" max="4611" width="8" style="472" customWidth="1"/>
    <col min="4612" max="4612" width="13.28515625" style="472" customWidth="1"/>
    <col min="4613" max="4613" width="20.42578125" style="472" customWidth="1"/>
    <col min="4614" max="4614" width="5.5703125" style="472" customWidth="1"/>
    <col min="4615" max="4615" width="15.28515625" style="472" customWidth="1"/>
    <col min="4616" max="4616" width="22.85546875" style="472" customWidth="1"/>
    <col min="4617" max="4866" width="8.85546875" style="472"/>
    <col min="4867" max="4867" width="8" style="472" customWidth="1"/>
    <col min="4868" max="4868" width="13.28515625" style="472" customWidth="1"/>
    <col min="4869" max="4869" width="20.42578125" style="472" customWidth="1"/>
    <col min="4870" max="4870" width="5.5703125" style="472" customWidth="1"/>
    <col min="4871" max="4871" width="15.28515625" style="472" customWidth="1"/>
    <col min="4872" max="4872" width="22.85546875" style="472" customWidth="1"/>
    <col min="4873" max="5122" width="8.85546875" style="472"/>
    <col min="5123" max="5123" width="8" style="472" customWidth="1"/>
    <col min="5124" max="5124" width="13.28515625" style="472" customWidth="1"/>
    <col min="5125" max="5125" width="20.42578125" style="472" customWidth="1"/>
    <col min="5126" max="5126" width="5.5703125" style="472" customWidth="1"/>
    <col min="5127" max="5127" width="15.28515625" style="472" customWidth="1"/>
    <col min="5128" max="5128" width="22.85546875" style="472" customWidth="1"/>
    <col min="5129" max="5378" width="8.85546875" style="472"/>
    <col min="5379" max="5379" width="8" style="472" customWidth="1"/>
    <col min="5380" max="5380" width="13.28515625" style="472" customWidth="1"/>
    <col min="5381" max="5381" width="20.42578125" style="472" customWidth="1"/>
    <col min="5382" max="5382" width="5.5703125" style="472" customWidth="1"/>
    <col min="5383" max="5383" width="15.28515625" style="472" customWidth="1"/>
    <col min="5384" max="5384" width="22.85546875" style="472" customWidth="1"/>
    <col min="5385" max="5634" width="8.85546875" style="472"/>
    <col min="5635" max="5635" width="8" style="472" customWidth="1"/>
    <col min="5636" max="5636" width="13.28515625" style="472" customWidth="1"/>
    <col min="5637" max="5637" width="20.42578125" style="472" customWidth="1"/>
    <col min="5638" max="5638" width="5.5703125" style="472" customWidth="1"/>
    <col min="5639" max="5639" width="15.28515625" style="472" customWidth="1"/>
    <col min="5640" max="5640" width="22.85546875" style="472" customWidth="1"/>
    <col min="5641" max="5890" width="8.85546875" style="472"/>
    <col min="5891" max="5891" width="8" style="472" customWidth="1"/>
    <col min="5892" max="5892" width="13.28515625" style="472" customWidth="1"/>
    <col min="5893" max="5893" width="20.42578125" style="472" customWidth="1"/>
    <col min="5894" max="5894" width="5.5703125" style="472" customWidth="1"/>
    <col min="5895" max="5895" width="15.28515625" style="472" customWidth="1"/>
    <col min="5896" max="5896" width="22.85546875" style="472" customWidth="1"/>
    <col min="5897" max="6146" width="8.85546875" style="472"/>
    <col min="6147" max="6147" width="8" style="472" customWidth="1"/>
    <col min="6148" max="6148" width="13.28515625" style="472" customWidth="1"/>
    <col min="6149" max="6149" width="20.42578125" style="472" customWidth="1"/>
    <col min="6150" max="6150" width="5.5703125" style="472" customWidth="1"/>
    <col min="6151" max="6151" width="15.28515625" style="472" customWidth="1"/>
    <col min="6152" max="6152" width="22.85546875" style="472" customWidth="1"/>
    <col min="6153" max="6402" width="8.85546875" style="472"/>
    <col min="6403" max="6403" width="8" style="472" customWidth="1"/>
    <col min="6404" max="6404" width="13.28515625" style="472" customWidth="1"/>
    <col min="6405" max="6405" width="20.42578125" style="472" customWidth="1"/>
    <col min="6406" max="6406" width="5.5703125" style="472" customWidth="1"/>
    <col min="6407" max="6407" width="15.28515625" style="472" customWidth="1"/>
    <col min="6408" max="6408" width="22.85546875" style="472" customWidth="1"/>
    <col min="6409" max="6658" width="8.85546875" style="472"/>
    <col min="6659" max="6659" width="8" style="472" customWidth="1"/>
    <col min="6660" max="6660" width="13.28515625" style="472" customWidth="1"/>
    <col min="6661" max="6661" width="20.42578125" style="472" customWidth="1"/>
    <col min="6662" max="6662" width="5.5703125" style="472" customWidth="1"/>
    <col min="6663" max="6663" width="15.28515625" style="472" customWidth="1"/>
    <col min="6664" max="6664" width="22.85546875" style="472" customWidth="1"/>
    <col min="6665" max="6914" width="8.85546875" style="472"/>
    <col min="6915" max="6915" width="8" style="472" customWidth="1"/>
    <col min="6916" max="6916" width="13.28515625" style="472" customWidth="1"/>
    <col min="6917" max="6917" width="20.42578125" style="472" customWidth="1"/>
    <col min="6918" max="6918" width="5.5703125" style="472" customWidth="1"/>
    <col min="6919" max="6919" width="15.28515625" style="472" customWidth="1"/>
    <col min="6920" max="6920" width="22.85546875" style="472" customWidth="1"/>
    <col min="6921" max="7170" width="8.85546875" style="472"/>
    <col min="7171" max="7171" width="8" style="472" customWidth="1"/>
    <col min="7172" max="7172" width="13.28515625" style="472" customWidth="1"/>
    <col min="7173" max="7173" width="20.42578125" style="472" customWidth="1"/>
    <col min="7174" max="7174" width="5.5703125" style="472" customWidth="1"/>
    <col min="7175" max="7175" width="15.28515625" style="472" customWidth="1"/>
    <col min="7176" max="7176" width="22.85546875" style="472" customWidth="1"/>
    <col min="7177" max="7426" width="8.85546875" style="472"/>
    <col min="7427" max="7427" width="8" style="472" customWidth="1"/>
    <col min="7428" max="7428" width="13.28515625" style="472" customWidth="1"/>
    <col min="7429" max="7429" width="20.42578125" style="472" customWidth="1"/>
    <col min="7430" max="7430" width="5.5703125" style="472" customWidth="1"/>
    <col min="7431" max="7431" width="15.28515625" style="472" customWidth="1"/>
    <col min="7432" max="7432" width="22.85546875" style="472" customWidth="1"/>
    <col min="7433" max="7682" width="8.85546875" style="472"/>
    <col min="7683" max="7683" width="8" style="472" customWidth="1"/>
    <col min="7684" max="7684" width="13.28515625" style="472" customWidth="1"/>
    <col min="7685" max="7685" width="20.42578125" style="472" customWidth="1"/>
    <col min="7686" max="7686" width="5.5703125" style="472" customWidth="1"/>
    <col min="7687" max="7687" width="15.28515625" style="472" customWidth="1"/>
    <col min="7688" max="7688" width="22.85546875" style="472" customWidth="1"/>
    <col min="7689" max="7938" width="8.85546875" style="472"/>
    <col min="7939" max="7939" width="8" style="472" customWidth="1"/>
    <col min="7940" max="7940" width="13.28515625" style="472" customWidth="1"/>
    <col min="7941" max="7941" width="20.42578125" style="472" customWidth="1"/>
    <col min="7942" max="7942" width="5.5703125" style="472" customWidth="1"/>
    <col min="7943" max="7943" width="15.28515625" style="472" customWidth="1"/>
    <col min="7944" max="7944" width="22.85546875" style="472" customWidth="1"/>
    <col min="7945" max="8194" width="8.85546875" style="472"/>
    <col min="8195" max="8195" width="8" style="472" customWidth="1"/>
    <col min="8196" max="8196" width="13.28515625" style="472" customWidth="1"/>
    <col min="8197" max="8197" width="20.42578125" style="472" customWidth="1"/>
    <col min="8198" max="8198" width="5.5703125" style="472" customWidth="1"/>
    <col min="8199" max="8199" width="15.28515625" style="472" customWidth="1"/>
    <col min="8200" max="8200" width="22.85546875" style="472" customWidth="1"/>
    <col min="8201" max="8450" width="8.85546875" style="472"/>
    <col min="8451" max="8451" width="8" style="472" customWidth="1"/>
    <col min="8452" max="8452" width="13.28515625" style="472" customWidth="1"/>
    <col min="8453" max="8453" width="20.42578125" style="472" customWidth="1"/>
    <col min="8454" max="8454" width="5.5703125" style="472" customWidth="1"/>
    <col min="8455" max="8455" width="15.28515625" style="472" customWidth="1"/>
    <col min="8456" max="8456" width="22.85546875" style="472" customWidth="1"/>
    <col min="8457" max="8706" width="8.85546875" style="472"/>
    <col min="8707" max="8707" width="8" style="472" customWidth="1"/>
    <col min="8708" max="8708" width="13.28515625" style="472" customWidth="1"/>
    <col min="8709" max="8709" width="20.42578125" style="472" customWidth="1"/>
    <col min="8710" max="8710" width="5.5703125" style="472" customWidth="1"/>
    <col min="8711" max="8711" width="15.28515625" style="472" customWidth="1"/>
    <col min="8712" max="8712" width="22.85546875" style="472" customWidth="1"/>
    <col min="8713" max="8962" width="8.85546875" style="472"/>
    <col min="8963" max="8963" width="8" style="472" customWidth="1"/>
    <col min="8964" max="8964" width="13.28515625" style="472" customWidth="1"/>
    <col min="8965" max="8965" width="20.42578125" style="472" customWidth="1"/>
    <col min="8966" max="8966" width="5.5703125" style="472" customWidth="1"/>
    <col min="8967" max="8967" width="15.28515625" style="472" customWidth="1"/>
    <col min="8968" max="8968" width="22.85546875" style="472" customWidth="1"/>
    <col min="8969" max="9218" width="8.85546875" style="472"/>
    <col min="9219" max="9219" width="8" style="472" customWidth="1"/>
    <col min="9220" max="9220" width="13.28515625" style="472" customWidth="1"/>
    <col min="9221" max="9221" width="20.42578125" style="472" customWidth="1"/>
    <col min="9222" max="9222" width="5.5703125" style="472" customWidth="1"/>
    <col min="9223" max="9223" width="15.28515625" style="472" customWidth="1"/>
    <col min="9224" max="9224" width="22.85546875" style="472" customWidth="1"/>
    <col min="9225" max="9474" width="8.85546875" style="472"/>
    <col min="9475" max="9475" width="8" style="472" customWidth="1"/>
    <col min="9476" max="9476" width="13.28515625" style="472" customWidth="1"/>
    <col min="9477" max="9477" width="20.42578125" style="472" customWidth="1"/>
    <col min="9478" max="9478" width="5.5703125" style="472" customWidth="1"/>
    <col min="9479" max="9479" width="15.28515625" style="472" customWidth="1"/>
    <col min="9480" max="9480" width="22.85546875" style="472" customWidth="1"/>
    <col min="9481" max="9730" width="8.85546875" style="472"/>
    <col min="9731" max="9731" width="8" style="472" customWidth="1"/>
    <col min="9732" max="9732" width="13.28515625" style="472" customWidth="1"/>
    <col min="9733" max="9733" width="20.42578125" style="472" customWidth="1"/>
    <col min="9734" max="9734" width="5.5703125" style="472" customWidth="1"/>
    <col min="9735" max="9735" width="15.28515625" style="472" customWidth="1"/>
    <col min="9736" max="9736" width="22.85546875" style="472" customWidth="1"/>
    <col min="9737" max="9986" width="8.85546875" style="472"/>
    <col min="9987" max="9987" width="8" style="472" customWidth="1"/>
    <col min="9988" max="9988" width="13.28515625" style="472" customWidth="1"/>
    <col min="9989" max="9989" width="20.42578125" style="472" customWidth="1"/>
    <col min="9990" max="9990" width="5.5703125" style="472" customWidth="1"/>
    <col min="9991" max="9991" width="15.28515625" style="472" customWidth="1"/>
    <col min="9992" max="9992" width="22.85546875" style="472" customWidth="1"/>
    <col min="9993" max="10242" width="8.85546875" style="472"/>
    <col min="10243" max="10243" width="8" style="472" customWidth="1"/>
    <col min="10244" max="10244" width="13.28515625" style="472" customWidth="1"/>
    <col min="10245" max="10245" width="20.42578125" style="472" customWidth="1"/>
    <col min="10246" max="10246" width="5.5703125" style="472" customWidth="1"/>
    <col min="10247" max="10247" width="15.28515625" style="472" customWidth="1"/>
    <col min="10248" max="10248" width="22.85546875" style="472" customWidth="1"/>
    <col min="10249" max="10498" width="8.85546875" style="472"/>
    <col min="10499" max="10499" width="8" style="472" customWidth="1"/>
    <col min="10500" max="10500" width="13.28515625" style="472" customWidth="1"/>
    <col min="10501" max="10501" width="20.42578125" style="472" customWidth="1"/>
    <col min="10502" max="10502" width="5.5703125" style="472" customWidth="1"/>
    <col min="10503" max="10503" width="15.28515625" style="472" customWidth="1"/>
    <col min="10504" max="10504" width="22.85546875" style="472" customWidth="1"/>
    <col min="10505" max="10754" width="8.85546875" style="472"/>
    <col min="10755" max="10755" width="8" style="472" customWidth="1"/>
    <col min="10756" max="10756" width="13.28515625" style="472" customWidth="1"/>
    <col min="10757" max="10757" width="20.42578125" style="472" customWidth="1"/>
    <col min="10758" max="10758" width="5.5703125" style="472" customWidth="1"/>
    <col min="10759" max="10759" width="15.28515625" style="472" customWidth="1"/>
    <col min="10760" max="10760" width="22.85546875" style="472" customWidth="1"/>
    <col min="10761" max="11010" width="8.85546875" style="472"/>
    <col min="11011" max="11011" width="8" style="472" customWidth="1"/>
    <col min="11012" max="11012" width="13.28515625" style="472" customWidth="1"/>
    <col min="11013" max="11013" width="20.42578125" style="472" customWidth="1"/>
    <col min="11014" max="11014" width="5.5703125" style="472" customWidth="1"/>
    <col min="11015" max="11015" width="15.28515625" style="472" customWidth="1"/>
    <col min="11016" max="11016" width="22.85546875" style="472" customWidth="1"/>
    <col min="11017" max="11266" width="8.85546875" style="472"/>
    <col min="11267" max="11267" width="8" style="472" customWidth="1"/>
    <col min="11268" max="11268" width="13.28515625" style="472" customWidth="1"/>
    <col min="11269" max="11269" width="20.42578125" style="472" customWidth="1"/>
    <col min="11270" max="11270" width="5.5703125" style="472" customWidth="1"/>
    <col min="11271" max="11271" width="15.28515625" style="472" customWidth="1"/>
    <col min="11272" max="11272" width="22.85546875" style="472" customWidth="1"/>
    <col min="11273" max="11522" width="8.85546875" style="472"/>
    <col min="11523" max="11523" width="8" style="472" customWidth="1"/>
    <col min="11524" max="11524" width="13.28515625" style="472" customWidth="1"/>
    <col min="11525" max="11525" width="20.42578125" style="472" customWidth="1"/>
    <col min="11526" max="11526" width="5.5703125" style="472" customWidth="1"/>
    <col min="11527" max="11527" width="15.28515625" style="472" customWidth="1"/>
    <col min="11528" max="11528" width="22.85546875" style="472" customWidth="1"/>
    <col min="11529" max="11778" width="8.85546875" style="472"/>
    <col min="11779" max="11779" width="8" style="472" customWidth="1"/>
    <col min="11780" max="11780" width="13.28515625" style="472" customWidth="1"/>
    <col min="11781" max="11781" width="20.42578125" style="472" customWidth="1"/>
    <col min="11782" max="11782" width="5.5703125" style="472" customWidth="1"/>
    <col min="11783" max="11783" width="15.28515625" style="472" customWidth="1"/>
    <col min="11784" max="11784" width="22.85546875" style="472" customWidth="1"/>
    <col min="11785" max="12034" width="8.85546875" style="472"/>
    <col min="12035" max="12035" width="8" style="472" customWidth="1"/>
    <col min="12036" max="12036" width="13.28515625" style="472" customWidth="1"/>
    <col min="12037" max="12037" width="20.42578125" style="472" customWidth="1"/>
    <col min="12038" max="12038" width="5.5703125" style="472" customWidth="1"/>
    <col min="12039" max="12039" width="15.28515625" style="472" customWidth="1"/>
    <col min="12040" max="12040" width="22.85546875" style="472" customWidth="1"/>
    <col min="12041" max="12290" width="8.85546875" style="472"/>
    <col min="12291" max="12291" width="8" style="472" customWidth="1"/>
    <col min="12292" max="12292" width="13.28515625" style="472" customWidth="1"/>
    <col min="12293" max="12293" width="20.42578125" style="472" customWidth="1"/>
    <col min="12294" max="12294" width="5.5703125" style="472" customWidth="1"/>
    <col min="12295" max="12295" width="15.28515625" style="472" customWidth="1"/>
    <col min="12296" max="12296" width="22.85546875" style="472" customWidth="1"/>
    <col min="12297" max="12546" width="8.85546875" style="472"/>
    <col min="12547" max="12547" width="8" style="472" customWidth="1"/>
    <col min="12548" max="12548" width="13.28515625" style="472" customWidth="1"/>
    <col min="12549" max="12549" width="20.42578125" style="472" customWidth="1"/>
    <col min="12550" max="12550" width="5.5703125" style="472" customWidth="1"/>
    <col min="12551" max="12551" width="15.28515625" style="472" customWidth="1"/>
    <col min="12552" max="12552" width="22.85546875" style="472" customWidth="1"/>
    <col min="12553" max="12802" width="8.85546875" style="472"/>
    <col min="12803" max="12803" width="8" style="472" customWidth="1"/>
    <col min="12804" max="12804" width="13.28515625" style="472" customWidth="1"/>
    <col min="12805" max="12805" width="20.42578125" style="472" customWidth="1"/>
    <col min="12806" max="12806" width="5.5703125" style="472" customWidth="1"/>
    <col min="12807" max="12807" width="15.28515625" style="472" customWidth="1"/>
    <col min="12808" max="12808" width="22.85546875" style="472" customWidth="1"/>
    <col min="12809" max="13058" width="8.85546875" style="472"/>
    <col min="13059" max="13059" width="8" style="472" customWidth="1"/>
    <col min="13060" max="13060" width="13.28515625" style="472" customWidth="1"/>
    <col min="13061" max="13061" width="20.42578125" style="472" customWidth="1"/>
    <col min="13062" max="13062" width="5.5703125" style="472" customWidth="1"/>
    <col min="13063" max="13063" width="15.28515625" style="472" customWidth="1"/>
    <col min="13064" max="13064" width="22.85546875" style="472" customWidth="1"/>
    <col min="13065" max="13314" width="8.85546875" style="472"/>
    <col min="13315" max="13315" width="8" style="472" customWidth="1"/>
    <col min="13316" max="13316" width="13.28515625" style="472" customWidth="1"/>
    <col min="13317" max="13317" width="20.42578125" style="472" customWidth="1"/>
    <col min="13318" max="13318" width="5.5703125" style="472" customWidth="1"/>
    <col min="13319" max="13319" width="15.28515625" style="472" customWidth="1"/>
    <col min="13320" max="13320" width="22.85546875" style="472" customWidth="1"/>
    <col min="13321" max="13570" width="8.85546875" style="472"/>
    <col min="13571" max="13571" width="8" style="472" customWidth="1"/>
    <col min="13572" max="13572" width="13.28515625" style="472" customWidth="1"/>
    <col min="13573" max="13573" width="20.42578125" style="472" customWidth="1"/>
    <col min="13574" max="13574" width="5.5703125" style="472" customWidth="1"/>
    <col min="13575" max="13575" width="15.28515625" style="472" customWidth="1"/>
    <col min="13576" max="13576" width="22.85546875" style="472" customWidth="1"/>
    <col min="13577" max="13826" width="8.85546875" style="472"/>
    <col min="13827" max="13827" width="8" style="472" customWidth="1"/>
    <col min="13828" max="13828" width="13.28515625" style="472" customWidth="1"/>
    <col min="13829" max="13829" width="20.42578125" style="472" customWidth="1"/>
    <col min="13830" max="13830" width="5.5703125" style="472" customWidth="1"/>
    <col min="13831" max="13831" width="15.28515625" style="472" customWidth="1"/>
    <col min="13832" max="13832" width="22.85546875" style="472" customWidth="1"/>
    <col min="13833" max="14082" width="8.85546875" style="472"/>
    <col min="14083" max="14083" width="8" style="472" customWidth="1"/>
    <col min="14084" max="14084" width="13.28515625" style="472" customWidth="1"/>
    <col min="14085" max="14085" width="20.42578125" style="472" customWidth="1"/>
    <col min="14086" max="14086" width="5.5703125" style="472" customWidth="1"/>
    <col min="14087" max="14087" width="15.28515625" style="472" customWidth="1"/>
    <col min="14088" max="14088" width="22.85546875" style="472" customWidth="1"/>
    <col min="14089" max="14338" width="8.85546875" style="472"/>
    <col min="14339" max="14339" width="8" style="472" customWidth="1"/>
    <col min="14340" max="14340" width="13.28515625" style="472" customWidth="1"/>
    <col min="14341" max="14341" width="20.42578125" style="472" customWidth="1"/>
    <col min="14342" max="14342" width="5.5703125" style="472" customWidth="1"/>
    <col min="14343" max="14343" width="15.28515625" style="472" customWidth="1"/>
    <col min="14344" max="14344" width="22.85546875" style="472" customWidth="1"/>
    <col min="14345" max="14594" width="8.85546875" style="472"/>
    <col min="14595" max="14595" width="8" style="472" customWidth="1"/>
    <col min="14596" max="14596" width="13.28515625" style="472" customWidth="1"/>
    <col min="14597" max="14597" width="20.42578125" style="472" customWidth="1"/>
    <col min="14598" max="14598" width="5.5703125" style="472" customWidth="1"/>
    <col min="14599" max="14599" width="15.28515625" style="472" customWidth="1"/>
    <col min="14600" max="14600" width="22.85546875" style="472" customWidth="1"/>
    <col min="14601" max="14850" width="8.85546875" style="472"/>
    <col min="14851" max="14851" width="8" style="472" customWidth="1"/>
    <col min="14852" max="14852" width="13.28515625" style="472" customWidth="1"/>
    <col min="14853" max="14853" width="20.42578125" style="472" customWidth="1"/>
    <col min="14854" max="14854" width="5.5703125" style="472" customWidth="1"/>
    <col min="14855" max="14855" width="15.28515625" style="472" customWidth="1"/>
    <col min="14856" max="14856" width="22.85546875" style="472" customWidth="1"/>
    <col min="14857" max="15106" width="8.85546875" style="472"/>
    <col min="15107" max="15107" width="8" style="472" customWidth="1"/>
    <col min="15108" max="15108" width="13.28515625" style="472" customWidth="1"/>
    <col min="15109" max="15109" width="20.42578125" style="472" customWidth="1"/>
    <col min="15110" max="15110" width="5.5703125" style="472" customWidth="1"/>
    <col min="15111" max="15111" width="15.28515625" style="472" customWidth="1"/>
    <col min="15112" max="15112" width="22.85546875" style="472" customWidth="1"/>
    <col min="15113" max="15362" width="8.85546875" style="472"/>
    <col min="15363" max="15363" width="8" style="472" customWidth="1"/>
    <col min="15364" max="15364" width="13.28515625" style="472" customWidth="1"/>
    <col min="15365" max="15365" width="20.42578125" style="472" customWidth="1"/>
    <col min="15366" max="15366" width="5.5703125" style="472" customWidth="1"/>
    <col min="15367" max="15367" width="15.28515625" style="472" customWidth="1"/>
    <col min="15368" max="15368" width="22.85546875" style="472" customWidth="1"/>
    <col min="15369" max="15618" width="8.85546875" style="472"/>
    <col min="15619" max="15619" width="8" style="472" customWidth="1"/>
    <col min="15620" max="15620" width="13.28515625" style="472" customWidth="1"/>
    <col min="15621" max="15621" width="20.42578125" style="472" customWidth="1"/>
    <col min="15622" max="15622" width="5.5703125" style="472" customWidth="1"/>
    <col min="15623" max="15623" width="15.28515625" style="472" customWidth="1"/>
    <col min="15624" max="15624" width="22.85546875" style="472" customWidth="1"/>
    <col min="15625" max="15874" width="8.85546875" style="472"/>
    <col min="15875" max="15875" width="8" style="472" customWidth="1"/>
    <col min="15876" max="15876" width="13.28515625" style="472" customWidth="1"/>
    <col min="15877" max="15877" width="20.42578125" style="472" customWidth="1"/>
    <col min="15878" max="15878" width="5.5703125" style="472" customWidth="1"/>
    <col min="15879" max="15879" width="15.28515625" style="472" customWidth="1"/>
    <col min="15880" max="15880" width="22.85546875" style="472" customWidth="1"/>
    <col min="15881" max="16130" width="8.85546875" style="472"/>
    <col min="16131" max="16131" width="8" style="472" customWidth="1"/>
    <col min="16132" max="16132" width="13.28515625" style="472" customWidth="1"/>
    <col min="16133" max="16133" width="20.42578125" style="472" customWidth="1"/>
    <col min="16134" max="16134" width="5.5703125" style="472" customWidth="1"/>
    <col min="16135" max="16135" width="15.28515625" style="472" customWidth="1"/>
    <col min="16136" max="16136" width="22.85546875" style="472" customWidth="1"/>
    <col min="16137" max="16384" width="8.85546875" style="472"/>
  </cols>
  <sheetData>
    <row r="1" spans="1:22" s="284" customFormat="1" ht="12.75" x14ac:dyDescent="0.2">
      <c r="A1" s="466" t="s">
        <v>1356</v>
      </c>
      <c r="B1" s="287"/>
      <c r="D1" s="467"/>
      <c r="E1" s="287"/>
      <c r="J1" s="287"/>
      <c r="R1" s="287"/>
      <c r="U1" s="287"/>
    </row>
    <row r="2" spans="1:22" s="284" customFormat="1" ht="12.75" x14ac:dyDescent="0.2">
      <c r="A2" s="287" t="s">
        <v>1357</v>
      </c>
      <c r="B2" s="287"/>
      <c r="D2" s="467"/>
      <c r="E2" s="287"/>
      <c r="J2" s="287"/>
      <c r="R2" s="287"/>
      <c r="U2" s="287"/>
    </row>
    <row r="3" spans="1:22" s="469" customFormat="1" x14ac:dyDescent="0.2">
      <c r="A3" s="287" t="s">
        <v>1358</v>
      </c>
      <c r="B3" s="468"/>
      <c r="D3" s="470"/>
      <c r="E3" s="468"/>
      <c r="J3" s="468"/>
      <c r="R3" s="468"/>
      <c r="U3" s="468"/>
    </row>
    <row r="4" spans="1:22" s="469" customFormat="1" ht="15" thickBot="1" x14ac:dyDescent="0.25">
      <c r="A4" s="287"/>
      <c r="B4" s="468"/>
      <c r="D4" s="470"/>
      <c r="E4" s="468"/>
      <c r="J4" s="468"/>
      <c r="R4" s="468"/>
      <c r="U4" s="468"/>
    </row>
    <row r="5" spans="1:22" s="469" customFormat="1" ht="22.5" customHeight="1" thickBot="1" x14ac:dyDescent="0.25">
      <c r="A5" s="1033"/>
      <c r="B5" s="1033"/>
      <c r="C5" s="1033" t="s">
        <v>1583</v>
      </c>
      <c r="D5" s="1033"/>
      <c r="E5" s="1033"/>
      <c r="F5" s="1033" t="s">
        <v>1584</v>
      </c>
      <c r="I5" s="1032" t="s">
        <v>1583</v>
      </c>
      <c r="J5" s="1032"/>
      <c r="K5" s="1032"/>
      <c r="L5" s="1032"/>
      <c r="M5" s="1032"/>
      <c r="N5" s="1032"/>
      <c r="Q5" s="1032" t="s">
        <v>1584</v>
      </c>
      <c r="R5" s="1032"/>
      <c r="S5" s="1032"/>
      <c r="T5" s="1032"/>
      <c r="U5" s="1032"/>
      <c r="V5" s="1032"/>
    </row>
    <row r="6" spans="1:22" ht="45" customHeight="1" thickBot="1" x14ac:dyDescent="0.25">
      <c r="A6" s="1034"/>
      <c r="B6" s="1034"/>
      <c r="C6" s="1034"/>
      <c r="D6" s="1034"/>
      <c r="E6" s="1034"/>
      <c r="F6" s="1034"/>
      <c r="I6" s="782"/>
      <c r="J6" s="778"/>
      <c r="K6" s="784" t="s">
        <v>1585</v>
      </c>
      <c r="L6" s="773"/>
      <c r="M6" s="773"/>
      <c r="N6" s="784" t="s">
        <v>1586</v>
      </c>
      <c r="Q6" s="773"/>
      <c r="R6" s="778"/>
      <c r="S6" s="784" t="s">
        <v>1585</v>
      </c>
      <c r="T6" s="783"/>
      <c r="U6" s="784"/>
      <c r="V6" s="783" t="s">
        <v>1586</v>
      </c>
    </row>
    <row r="7" spans="1:22" ht="12.95" customHeight="1" thickBot="1" x14ac:dyDescent="0.3">
      <c r="A7" s="471">
        <v>1</v>
      </c>
      <c r="B7" s="571" t="s">
        <v>1052</v>
      </c>
      <c r="C7" s="572">
        <v>26.1</v>
      </c>
      <c r="D7" s="473">
        <v>1</v>
      </c>
      <c r="E7" s="571" t="s">
        <v>1052</v>
      </c>
      <c r="F7" s="572">
        <v>22.9</v>
      </c>
      <c r="I7" s="782">
        <v>1</v>
      </c>
      <c r="J7" s="779" t="s">
        <v>1530</v>
      </c>
      <c r="K7" s="776">
        <v>22.635408245755862</v>
      </c>
      <c r="L7" s="775">
        <v>1</v>
      </c>
      <c r="M7" s="787" t="s">
        <v>1052</v>
      </c>
      <c r="N7" s="788">
        <v>68.227424749163873</v>
      </c>
      <c r="Q7" s="774">
        <v>1</v>
      </c>
      <c r="R7" s="787" t="s">
        <v>1052</v>
      </c>
      <c r="S7" s="792">
        <v>0.19331065759637189</v>
      </c>
      <c r="T7" s="774">
        <v>1</v>
      </c>
      <c r="U7" s="787" t="s">
        <v>1052</v>
      </c>
      <c r="V7" s="792">
        <v>0.64214046822742477</v>
      </c>
    </row>
    <row r="8" spans="1:22" ht="12.95" customHeight="1" thickBot="1" x14ac:dyDescent="0.25">
      <c r="A8" s="471">
        <v>2</v>
      </c>
      <c r="B8" s="474" t="s">
        <v>1530</v>
      </c>
      <c r="C8" s="475">
        <v>25.4</v>
      </c>
      <c r="D8" s="476">
        <v>2</v>
      </c>
      <c r="E8" s="474" t="s">
        <v>1530</v>
      </c>
      <c r="F8" s="475">
        <v>19.399999999999999</v>
      </c>
      <c r="I8" s="773">
        <v>2</v>
      </c>
      <c r="J8" s="787" t="s">
        <v>1052</v>
      </c>
      <c r="K8" s="788">
        <v>22.590702947845806</v>
      </c>
      <c r="L8" s="773">
        <v>2</v>
      </c>
      <c r="M8" s="779" t="s">
        <v>1195</v>
      </c>
      <c r="N8" s="776">
        <v>51.273344651952456</v>
      </c>
      <c r="Q8" s="774">
        <v>2</v>
      </c>
      <c r="R8" s="779" t="s">
        <v>1530</v>
      </c>
      <c r="S8" s="789">
        <v>0.17704122877930478</v>
      </c>
      <c r="T8" s="774">
        <v>2</v>
      </c>
      <c r="U8" s="779" t="s">
        <v>1538</v>
      </c>
      <c r="V8" s="789">
        <v>0.44198895027624308</v>
      </c>
    </row>
    <row r="9" spans="1:22" ht="12.95" customHeight="1" thickBot="1" x14ac:dyDescent="0.25">
      <c r="A9" s="471">
        <v>3</v>
      </c>
      <c r="B9" s="474" t="s">
        <v>1195</v>
      </c>
      <c r="C9" s="475">
        <v>21.8</v>
      </c>
      <c r="D9" s="476">
        <v>3</v>
      </c>
      <c r="E9" s="474" t="s">
        <v>1538</v>
      </c>
      <c r="F9" s="475">
        <v>16.100000000000001</v>
      </c>
      <c r="I9" s="774">
        <v>3</v>
      </c>
      <c r="J9" s="779" t="s">
        <v>1184</v>
      </c>
      <c r="K9" s="776">
        <v>19.472532054623162</v>
      </c>
      <c r="L9" s="774">
        <v>3</v>
      </c>
      <c r="M9" s="779" t="s">
        <v>1530</v>
      </c>
      <c r="N9" s="776">
        <v>50</v>
      </c>
      <c r="Q9" s="774">
        <v>3</v>
      </c>
      <c r="R9" s="779" t="s">
        <v>1538</v>
      </c>
      <c r="S9" s="789">
        <v>0.15038352846184902</v>
      </c>
      <c r="T9" s="774">
        <v>3</v>
      </c>
      <c r="U9" s="787" t="s">
        <v>1528</v>
      </c>
      <c r="V9" s="792">
        <v>0.39893617021276595</v>
      </c>
    </row>
    <row r="10" spans="1:22" ht="12.95" customHeight="1" thickBot="1" x14ac:dyDescent="0.25">
      <c r="A10" s="471">
        <v>4</v>
      </c>
      <c r="B10" s="474" t="s">
        <v>1184</v>
      </c>
      <c r="C10" s="475">
        <v>19.600000000000001</v>
      </c>
      <c r="D10" s="476">
        <v>4</v>
      </c>
      <c r="E10" s="573" t="s">
        <v>1528</v>
      </c>
      <c r="F10" s="574">
        <v>14.1</v>
      </c>
      <c r="I10" s="774">
        <v>4</v>
      </c>
      <c r="J10" s="779" t="s">
        <v>1195</v>
      </c>
      <c r="K10" s="776">
        <v>18.801089918256132</v>
      </c>
      <c r="L10" s="774">
        <v>4</v>
      </c>
      <c r="M10" s="779" t="s">
        <v>1538</v>
      </c>
      <c r="N10" s="776">
        <v>49.723756906077348</v>
      </c>
      <c r="Q10" s="774">
        <v>4</v>
      </c>
      <c r="R10" s="779" t="s">
        <v>1527</v>
      </c>
      <c r="S10" s="789">
        <v>0.12538324995965791</v>
      </c>
      <c r="T10" s="774">
        <v>4</v>
      </c>
      <c r="U10" s="779" t="s">
        <v>1530</v>
      </c>
      <c r="V10" s="789">
        <v>0.35</v>
      </c>
    </row>
    <row r="11" spans="1:22" ht="12.95" customHeight="1" thickBot="1" x14ac:dyDescent="0.25">
      <c r="A11" s="471">
        <v>5</v>
      </c>
      <c r="B11" s="474" t="s">
        <v>1538</v>
      </c>
      <c r="C11" s="475">
        <v>19</v>
      </c>
      <c r="D11" s="476">
        <v>5</v>
      </c>
      <c r="E11" s="474" t="s">
        <v>1527</v>
      </c>
      <c r="F11" s="475">
        <v>13.9</v>
      </c>
      <c r="I11" s="774">
        <v>5</v>
      </c>
      <c r="J11" s="779" t="s">
        <v>1538</v>
      </c>
      <c r="K11" s="776">
        <v>17.904723455793299</v>
      </c>
      <c r="L11" s="774">
        <v>5</v>
      </c>
      <c r="M11" s="787" t="s">
        <v>1525</v>
      </c>
      <c r="N11" s="788">
        <v>45.033112582781456</v>
      </c>
      <c r="Q11" s="774">
        <v>5</v>
      </c>
      <c r="R11" s="779" t="s">
        <v>1528</v>
      </c>
      <c r="S11" s="789">
        <v>0.12236286919831224</v>
      </c>
      <c r="T11" s="774">
        <v>5</v>
      </c>
      <c r="U11" s="787" t="s">
        <v>1525</v>
      </c>
      <c r="V11" s="792">
        <v>0.33995584988962474</v>
      </c>
    </row>
    <row r="12" spans="1:22" ht="12.95" customHeight="1" thickBot="1" x14ac:dyDescent="0.25">
      <c r="A12" s="471">
        <v>6</v>
      </c>
      <c r="B12" s="474" t="s">
        <v>1541</v>
      </c>
      <c r="C12" s="475">
        <v>18.899999999999999</v>
      </c>
      <c r="D12" s="476">
        <v>6</v>
      </c>
      <c r="E12" s="474" t="s">
        <v>1195</v>
      </c>
      <c r="F12" s="475">
        <v>13.4</v>
      </c>
      <c r="I12" s="774">
        <v>6</v>
      </c>
      <c r="J12" s="779" t="s">
        <v>1541</v>
      </c>
      <c r="K12" s="776">
        <v>17.783094098883574</v>
      </c>
      <c r="L12" s="774">
        <v>6</v>
      </c>
      <c r="M12" s="779" t="s">
        <v>1527</v>
      </c>
      <c r="N12" s="776">
        <v>42.1875</v>
      </c>
      <c r="Q12" s="774">
        <v>6</v>
      </c>
      <c r="R12" s="787" t="s">
        <v>1195</v>
      </c>
      <c r="S12" s="792">
        <v>0.11307901907356949</v>
      </c>
      <c r="T12" s="774">
        <v>6</v>
      </c>
      <c r="U12" s="779" t="s">
        <v>1195</v>
      </c>
      <c r="V12" s="789">
        <v>0.33786078098471989</v>
      </c>
    </row>
    <row r="13" spans="1:22" ht="12.95" customHeight="1" thickBot="1" x14ac:dyDescent="0.3">
      <c r="A13" s="471">
        <v>7</v>
      </c>
      <c r="B13" s="474" t="s">
        <v>1527</v>
      </c>
      <c r="C13" s="475">
        <v>18.5</v>
      </c>
      <c r="D13" s="476">
        <v>7</v>
      </c>
      <c r="E13" s="474" t="s">
        <v>1541</v>
      </c>
      <c r="F13" s="475">
        <v>11.7</v>
      </c>
      <c r="I13" s="774">
        <v>7</v>
      </c>
      <c r="J13" s="779" t="s">
        <v>1527</v>
      </c>
      <c r="K13" s="776">
        <v>16.750040342101016</v>
      </c>
      <c r="L13" s="774">
        <v>7</v>
      </c>
      <c r="M13" s="779" t="s">
        <v>1061</v>
      </c>
      <c r="N13" s="776">
        <v>40.524781341107875</v>
      </c>
      <c r="Q13" s="774">
        <v>7</v>
      </c>
      <c r="R13" s="779" t="s">
        <v>1184</v>
      </c>
      <c r="S13" s="789">
        <v>0.11087946071788457</v>
      </c>
      <c r="T13" s="774">
        <v>7</v>
      </c>
      <c r="U13" s="779" t="s">
        <v>1527</v>
      </c>
      <c r="V13" s="789">
        <v>0.32589285714285715</v>
      </c>
    </row>
    <row r="14" spans="1:22" ht="12.95" customHeight="1" thickBot="1" x14ac:dyDescent="0.3">
      <c r="A14" s="471">
        <v>8</v>
      </c>
      <c r="B14" s="474" t="s">
        <v>1535</v>
      </c>
      <c r="C14" s="475">
        <v>18.100000000000001</v>
      </c>
      <c r="D14" s="476">
        <v>8</v>
      </c>
      <c r="E14" s="474" t="s">
        <v>1192</v>
      </c>
      <c r="F14" s="475">
        <v>11.5</v>
      </c>
      <c r="I14" s="774">
        <v>8</v>
      </c>
      <c r="J14" s="787" t="s">
        <v>1525</v>
      </c>
      <c r="K14" s="788">
        <v>15.946757144721388</v>
      </c>
      <c r="L14" s="774">
        <v>8</v>
      </c>
      <c r="M14" s="779" t="s">
        <v>1535</v>
      </c>
      <c r="N14" s="776">
        <v>40.438871473354233</v>
      </c>
      <c r="Q14" s="774">
        <v>8</v>
      </c>
      <c r="R14" s="779" t="s">
        <v>1541</v>
      </c>
      <c r="S14" s="789">
        <v>0.10606060606060606</v>
      </c>
      <c r="T14" s="774">
        <v>8</v>
      </c>
      <c r="U14" s="779" t="s">
        <v>1529</v>
      </c>
      <c r="V14" s="789">
        <v>0.28187658166244889</v>
      </c>
    </row>
    <row r="15" spans="1:22" ht="12.95" customHeight="1" thickBot="1" x14ac:dyDescent="0.3">
      <c r="A15" s="471">
        <v>9</v>
      </c>
      <c r="B15" s="573" t="s">
        <v>1525</v>
      </c>
      <c r="C15" s="574">
        <v>17.600000000000001</v>
      </c>
      <c r="D15" s="476">
        <v>9</v>
      </c>
      <c r="E15" s="573" t="s">
        <v>1525</v>
      </c>
      <c r="F15" s="574">
        <v>11.3</v>
      </c>
      <c r="I15" s="774">
        <v>9</v>
      </c>
      <c r="J15" s="779" t="s">
        <v>1535</v>
      </c>
      <c r="K15" s="776">
        <v>14.81310567604984</v>
      </c>
      <c r="L15" s="774">
        <v>9</v>
      </c>
      <c r="M15" s="779" t="s">
        <v>1529</v>
      </c>
      <c r="N15" s="776">
        <v>40.062293167218222</v>
      </c>
      <c r="Q15" s="774">
        <v>9</v>
      </c>
      <c r="R15" s="779" t="s">
        <v>1192</v>
      </c>
      <c r="S15" s="789">
        <v>0.10174531351001939</v>
      </c>
      <c r="T15" s="774">
        <v>9</v>
      </c>
      <c r="U15" s="779" t="s">
        <v>1192</v>
      </c>
      <c r="V15" s="789">
        <v>0.27970297029702973</v>
      </c>
    </row>
    <row r="16" spans="1:22" ht="12.95" customHeight="1" thickBot="1" x14ac:dyDescent="0.3">
      <c r="A16" s="471">
        <v>10</v>
      </c>
      <c r="B16" s="477" t="s">
        <v>1190</v>
      </c>
      <c r="C16" s="478">
        <v>14.9</v>
      </c>
      <c r="D16" s="476">
        <v>10</v>
      </c>
      <c r="E16" s="474" t="s">
        <v>1184</v>
      </c>
      <c r="F16" s="475">
        <v>11.3</v>
      </c>
      <c r="I16" s="774">
        <v>10</v>
      </c>
      <c r="J16" s="779" t="s">
        <v>1536</v>
      </c>
      <c r="K16" s="776">
        <v>12.941839177580622</v>
      </c>
      <c r="L16" s="774">
        <v>10</v>
      </c>
      <c r="M16" s="785" t="s">
        <v>1190</v>
      </c>
      <c r="N16" s="786">
        <v>40</v>
      </c>
      <c r="Q16" s="774">
        <v>10</v>
      </c>
      <c r="R16" s="785" t="s">
        <v>1190</v>
      </c>
      <c r="S16" s="791">
        <v>9.6821877309682183E-2</v>
      </c>
      <c r="T16" s="774">
        <v>10</v>
      </c>
      <c r="U16" s="779" t="s">
        <v>1537</v>
      </c>
      <c r="V16" s="789">
        <v>0.27868852459016391</v>
      </c>
    </row>
    <row r="17" spans="1:22" ht="12.95" customHeight="1" thickBot="1" x14ac:dyDescent="0.3">
      <c r="A17" s="471">
        <v>11</v>
      </c>
      <c r="B17" s="474" t="s">
        <v>1537</v>
      </c>
      <c r="C17" s="475">
        <v>14.7</v>
      </c>
      <c r="D17" s="476">
        <v>11</v>
      </c>
      <c r="E17" s="477" t="s">
        <v>1190</v>
      </c>
      <c r="F17" s="478">
        <v>11.1</v>
      </c>
      <c r="I17" s="774">
        <v>11</v>
      </c>
      <c r="J17" s="785" t="s">
        <v>1190</v>
      </c>
      <c r="K17" s="786">
        <v>12.638580931263856</v>
      </c>
      <c r="L17" s="774">
        <v>11</v>
      </c>
      <c r="M17" s="787" t="s">
        <v>1528</v>
      </c>
      <c r="N17" s="788">
        <v>37.234042553191486</v>
      </c>
      <c r="Q17" s="774">
        <v>11</v>
      </c>
      <c r="R17" s="779" t="s">
        <v>1529</v>
      </c>
      <c r="S17" s="789">
        <v>8.5822568746293265E-2</v>
      </c>
      <c r="T17" s="774">
        <v>11</v>
      </c>
      <c r="U17" s="785" t="s">
        <v>1190</v>
      </c>
      <c r="V17" s="791">
        <v>0.26666666666666666</v>
      </c>
    </row>
    <row r="18" spans="1:22" ht="12.95" customHeight="1" thickBot="1" x14ac:dyDescent="0.3">
      <c r="A18" s="471">
        <v>12</v>
      </c>
      <c r="B18" s="474" t="s">
        <v>1536</v>
      </c>
      <c r="C18" s="475">
        <v>14.6</v>
      </c>
      <c r="D18" s="476">
        <v>12</v>
      </c>
      <c r="E18" s="474" t="s">
        <v>1537</v>
      </c>
      <c r="F18" s="475">
        <v>10.199999999999999</v>
      </c>
      <c r="I18" s="774">
        <v>12</v>
      </c>
      <c r="J18" s="779" t="s">
        <v>1529</v>
      </c>
      <c r="K18" s="776">
        <v>12.34033935571596</v>
      </c>
      <c r="L18" s="774">
        <v>12</v>
      </c>
      <c r="M18" s="779" t="s">
        <v>1537</v>
      </c>
      <c r="N18" s="776">
        <v>34.972677595628419</v>
      </c>
      <c r="Q18" s="774">
        <v>12</v>
      </c>
      <c r="R18" s="779" t="s">
        <v>1537</v>
      </c>
      <c r="S18" s="789">
        <v>8.1724581724581719E-2</v>
      </c>
      <c r="T18" s="774">
        <v>12</v>
      </c>
      <c r="U18" s="779" t="s">
        <v>1061</v>
      </c>
      <c r="V18" s="789">
        <v>0.24489795918367346</v>
      </c>
    </row>
    <row r="19" spans="1:22" ht="12.95" customHeight="1" thickBot="1" x14ac:dyDescent="0.25">
      <c r="A19" s="471">
        <v>13</v>
      </c>
      <c r="B19" s="474" t="s">
        <v>1529</v>
      </c>
      <c r="C19" s="475">
        <v>14.3</v>
      </c>
      <c r="D19" s="476">
        <v>13</v>
      </c>
      <c r="E19" s="474" t="s">
        <v>1529</v>
      </c>
      <c r="F19" s="475">
        <v>9.9</v>
      </c>
      <c r="I19" s="774">
        <v>13</v>
      </c>
      <c r="J19" s="779" t="s">
        <v>1537</v>
      </c>
      <c r="K19" s="776">
        <v>12.290862290862291</v>
      </c>
      <c r="M19" s="780" t="s">
        <v>1145</v>
      </c>
      <c r="N19" s="776">
        <v>33.862348178137651</v>
      </c>
      <c r="Q19" s="774">
        <v>13</v>
      </c>
      <c r="R19" s="779" t="s">
        <v>1526</v>
      </c>
      <c r="S19" s="789">
        <v>7.3368049098010049E-2</v>
      </c>
      <c r="U19" s="780" t="s">
        <v>1145</v>
      </c>
      <c r="V19" s="789">
        <v>0.23692307692307693</v>
      </c>
    </row>
    <row r="20" spans="1:22" ht="12.95" customHeight="1" thickBot="1" x14ac:dyDescent="0.25">
      <c r="A20" s="471">
        <v>14</v>
      </c>
      <c r="B20" s="573" t="s">
        <v>1528</v>
      </c>
      <c r="C20" s="574">
        <v>13.1</v>
      </c>
      <c r="D20" s="476"/>
      <c r="E20" s="479" t="s">
        <v>1145</v>
      </c>
      <c r="F20" s="480">
        <v>8.9</v>
      </c>
      <c r="H20" s="479"/>
      <c r="J20" s="780" t="s">
        <v>1145</v>
      </c>
      <c r="K20" s="776">
        <v>11.522364585656874</v>
      </c>
      <c r="L20" s="774">
        <v>13</v>
      </c>
      <c r="M20" s="779" t="s">
        <v>1193</v>
      </c>
      <c r="N20" s="776">
        <v>31.92090395480226</v>
      </c>
      <c r="Q20" s="774">
        <v>14</v>
      </c>
      <c r="R20" s="779" t="s">
        <v>1193</v>
      </c>
      <c r="S20" s="789">
        <v>7.1850023015441272E-2</v>
      </c>
      <c r="T20" s="774">
        <v>13</v>
      </c>
      <c r="U20" s="779" t="s">
        <v>1193</v>
      </c>
      <c r="V20" s="789">
        <v>0.22975517890772129</v>
      </c>
    </row>
    <row r="21" spans="1:22" ht="12.95" customHeight="1" thickBot="1" x14ac:dyDescent="0.25">
      <c r="A21" s="471"/>
      <c r="B21" s="479" t="s">
        <v>1145</v>
      </c>
      <c r="C21" s="480">
        <v>13</v>
      </c>
      <c r="D21" s="476">
        <v>14</v>
      </c>
      <c r="E21" s="474" t="s">
        <v>1543</v>
      </c>
      <c r="F21" s="475">
        <v>8.9</v>
      </c>
      <c r="I21" s="774">
        <v>14</v>
      </c>
      <c r="J21" s="787" t="s">
        <v>1528</v>
      </c>
      <c r="K21" s="788">
        <v>11.315688530878404</v>
      </c>
      <c r="L21" s="774">
        <v>14</v>
      </c>
      <c r="M21" s="779" t="s">
        <v>1186</v>
      </c>
      <c r="N21" s="776">
        <v>31.658291457286431</v>
      </c>
      <c r="Q21" s="774">
        <v>15</v>
      </c>
      <c r="R21" s="779" t="s">
        <v>1547</v>
      </c>
      <c r="S21" s="789">
        <v>6.7441860465116285E-2</v>
      </c>
      <c r="T21" s="774">
        <v>14</v>
      </c>
      <c r="U21" s="779" t="s">
        <v>1674</v>
      </c>
      <c r="V21" s="789">
        <v>0.22580645161290322</v>
      </c>
    </row>
    <row r="22" spans="1:22" ht="12.95" customHeight="1" thickBot="1" x14ac:dyDescent="0.25">
      <c r="A22" s="471">
        <v>15</v>
      </c>
      <c r="B22" s="474" t="s">
        <v>1539</v>
      </c>
      <c r="C22" s="475">
        <v>12.7</v>
      </c>
      <c r="D22" s="476">
        <v>15</v>
      </c>
      <c r="E22" s="474" t="s">
        <v>1193</v>
      </c>
      <c r="F22" s="475">
        <v>8.5</v>
      </c>
      <c r="I22" s="774">
        <v>15</v>
      </c>
      <c r="J22" s="779" t="s">
        <v>1539</v>
      </c>
      <c r="K22" s="776">
        <v>10.929432013769363</v>
      </c>
      <c r="L22" s="774">
        <v>15</v>
      </c>
      <c r="M22" s="779" t="s">
        <v>1541</v>
      </c>
      <c r="N22" s="776">
        <v>30.894308943089431</v>
      </c>
      <c r="Q22" s="774">
        <v>16</v>
      </c>
      <c r="R22" s="779" t="s">
        <v>1543</v>
      </c>
      <c r="S22" s="789">
        <v>6.7343666488508813E-2</v>
      </c>
      <c r="T22" s="774">
        <v>15</v>
      </c>
      <c r="U22" s="779" t="s">
        <v>1543</v>
      </c>
      <c r="V22" s="789">
        <v>0.22150882825040127</v>
      </c>
    </row>
    <row r="23" spans="1:22" ht="12.95" customHeight="1" thickBot="1" x14ac:dyDescent="0.25">
      <c r="A23" s="471">
        <v>16</v>
      </c>
      <c r="B23" s="474" t="s">
        <v>1186</v>
      </c>
      <c r="C23" s="475">
        <v>12.1</v>
      </c>
      <c r="D23" s="476">
        <v>16</v>
      </c>
      <c r="E23" s="474" t="s">
        <v>1526</v>
      </c>
      <c r="F23" s="475">
        <v>7.8</v>
      </c>
      <c r="I23" s="774">
        <v>16</v>
      </c>
      <c r="J23" s="779" t="s">
        <v>1186</v>
      </c>
      <c r="K23" s="776">
        <v>10.655737704918032</v>
      </c>
      <c r="L23" s="774">
        <v>16</v>
      </c>
      <c r="M23" s="779" t="s">
        <v>1536</v>
      </c>
      <c r="N23" s="776">
        <v>28.728606356968218</v>
      </c>
      <c r="Q23" s="774">
        <v>17</v>
      </c>
      <c r="R23" s="779" t="s">
        <v>1674</v>
      </c>
      <c r="S23" s="789">
        <v>6.3800277392510402E-2</v>
      </c>
      <c r="T23" s="774">
        <v>16</v>
      </c>
      <c r="U23" s="779" t="s">
        <v>1541</v>
      </c>
      <c r="V23" s="789">
        <v>0.21951219512195122</v>
      </c>
    </row>
    <row r="24" spans="1:22" ht="12.95" customHeight="1" thickBot="1" x14ac:dyDescent="0.25">
      <c r="A24" s="471">
        <v>17</v>
      </c>
      <c r="B24" s="474" t="s">
        <v>1193</v>
      </c>
      <c r="C24" s="475">
        <v>11.6</v>
      </c>
      <c r="D24" s="476">
        <v>17</v>
      </c>
      <c r="E24" s="474" t="s">
        <v>1674</v>
      </c>
      <c r="F24" s="475">
        <v>7.7</v>
      </c>
      <c r="I24" s="774">
        <v>17</v>
      </c>
      <c r="J24" s="779" t="s">
        <v>1526</v>
      </c>
      <c r="K24" s="776">
        <v>10.265947554398364</v>
      </c>
      <c r="L24" s="774">
        <v>17</v>
      </c>
      <c r="M24" s="779" t="s">
        <v>1192</v>
      </c>
      <c r="N24" s="776">
        <v>28.465346534653463</v>
      </c>
      <c r="Q24" s="774">
        <v>18</v>
      </c>
      <c r="R24" s="779" t="s">
        <v>1542</v>
      </c>
      <c r="S24" s="789">
        <v>6.0389610389610389E-2</v>
      </c>
      <c r="T24" s="774">
        <v>17</v>
      </c>
      <c r="U24" s="779" t="s">
        <v>1526</v>
      </c>
      <c r="V24" s="789">
        <v>0.19238900634249473</v>
      </c>
    </row>
    <row r="25" spans="1:22" ht="12.95" customHeight="1" thickBot="1" x14ac:dyDescent="0.25">
      <c r="A25" s="471">
        <v>18</v>
      </c>
      <c r="B25" s="474" t="s">
        <v>1526</v>
      </c>
      <c r="C25" s="475">
        <v>11</v>
      </c>
      <c r="D25" s="476">
        <v>18</v>
      </c>
      <c r="E25" s="474" t="s">
        <v>1542</v>
      </c>
      <c r="F25" s="475">
        <v>7.6</v>
      </c>
      <c r="I25" s="774">
        <v>18</v>
      </c>
      <c r="J25" s="779" t="s">
        <v>1534</v>
      </c>
      <c r="K25" s="776">
        <v>9.9607843137254903</v>
      </c>
      <c r="L25" s="774">
        <v>18</v>
      </c>
      <c r="M25" s="779" t="s">
        <v>1534</v>
      </c>
      <c r="N25" s="776">
        <v>28.125</v>
      </c>
      <c r="Q25" s="774">
        <v>19</v>
      </c>
      <c r="R25" s="779" t="s">
        <v>1061</v>
      </c>
      <c r="S25" s="789">
        <v>5.8290155440414507E-2</v>
      </c>
      <c r="T25" s="774">
        <v>18</v>
      </c>
      <c r="U25" s="779" t="s">
        <v>1542</v>
      </c>
      <c r="V25" s="789">
        <v>0.16541353383458646</v>
      </c>
    </row>
    <row r="26" spans="1:22" ht="12.95" customHeight="1" thickBot="1" x14ac:dyDescent="0.25">
      <c r="A26" s="471">
        <v>19</v>
      </c>
      <c r="B26" s="474" t="s">
        <v>1534</v>
      </c>
      <c r="C26" s="475">
        <v>10.8</v>
      </c>
      <c r="D26" s="476">
        <v>19</v>
      </c>
      <c r="E26" s="474" t="s">
        <v>1547</v>
      </c>
      <c r="F26" s="475">
        <v>7.4</v>
      </c>
      <c r="I26" s="774">
        <v>19</v>
      </c>
      <c r="J26" s="779" t="s">
        <v>1193</v>
      </c>
      <c r="K26" s="776">
        <v>9.7962087291291802</v>
      </c>
      <c r="L26" s="774">
        <v>19</v>
      </c>
      <c r="M26" s="779" t="s">
        <v>1526</v>
      </c>
      <c r="N26" s="776">
        <v>27.695560253699792</v>
      </c>
      <c r="Q26" s="774">
        <v>20</v>
      </c>
      <c r="R26" s="779" t="s">
        <v>1535</v>
      </c>
      <c r="S26" s="789">
        <v>5.5376095985233041E-2</v>
      </c>
      <c r="T26" s="774">
        <v>19</v>
      </c>
      <c r="U26" s="779" t="s">
        <v>1546</v>
      </c>
      <c r="V26" s="789">
        <v>0.16490299823633156</v>
      </c>
    </row>
    <row r="27" spans="1:22" ht="12.95" customHeight="1" thickBot="1" x14ac:dyDescent="0.25">
      <c r="A27" s="471">
        <v>20</v>
      </c>
      <c r="B27" s="474" t="s">
        <v>1543</v>
      </c>
      <c r="C27" s="475">
        <v>10.5</v>
      </c>
      <c r="D27" s="476">
        <v>20</v>
      </c>
      <c r="E27" s="474" t="s">
        <v>1535</v>
      </c>
      <c r="F27" s="475">
        <v>6.8</v>
      </c>
      <c r="I27" s="774">
        <v>20</v>
      </c>
      <c r="J27" s="779" t="s">
        <v>1192</v>
      </c>
      <c r="K27" s="776">
        <v>8.8558500323206211</v>
      </c>
      <c r="L27" s="774">
        <v>20</v>
      </c>
      <c r="M27" s="779" t="s">
        <v>1674</v>
      </c>
      <c r="N27" s="776">
        <v>27.419354838709676</v>
      </c>
      <c r="Q27" s="774">
        <v>21</v>
      </c>
      <c r="R27" s="779" t="s">
        <v>1536</v>
      </c>
      <c r="S27" s="789">
        <v>5.3091113927615827E-2</v>
      </c>
      <c r="T27" s="774">
        <v>20</v>
      </c>
      <c r="U27" s="779" t="s">
        <v>1184</v>
      </c>
      <c r="V27" s="789">
        <v>0.15834522111269614</v>
      </c>
    </row>
    <row r="28" spans="1:22" ht="12.95" customHeight="1" thickBot="1" x14ac:dyDescent="0.25">
      <c r="A28" s="471">
        <v>21</v>
      </c>
      <c r="B28" s="474" t="s">
        <v>1192</v>
      </c>
      <c r="C28" s="475">
        <v>10.3</v>
      </c>
      <c r="D28" s="476">
        <v>21</v>
      </c>
      <c r="E28" s="474" t="s">
        <v>1061</v>
      </c>
      <c r="F28" s="475">
        <v>6.7</v>
      </c>
      <c r="I28" s="774">
        <v>21</v>
      </c>
      <c r="J28" s="779" t="s">
        <v>1061</v>
      </c>
      <c r="K28" s="776">
        <v>7.9447322970639025</v>
      </c>
      <c r="L28" s="774">
        <v>21</v>
      </c>
      <c r="M28" s="779" t="s">
        <v>1194</v>
      </c>
      <c r="N28" s="776">
        <v>26.035502958579883</v>
      </c>
      <c r="Q28" s="774">
        <v>22</v>
      </c>
      <c r="R28" s="779" t="s">
        <v>1540</v>
      </c>
      <c r="S28" s="789">
        <v>4.856512141280353E-2</v>
      </c>
      <c r="T28" s="774">
        <v>21</v>
      </c>
      <c r="U28" s="779" t="s">
        <v>1535</v>
      </c>
      <c r="V28" s="789">
        <v>0.15047021943573669</v>
      </c>
    </row>
    <row r="29" spans="1:22" ht="12.95" customHeight="1" thickBot="1" x14ac:dyDescent="0.25">
      <c r="A29" s="471">
        <v>22</v>
      </c>
      <c r="B29" s="474" t="s">
        <v>1061</v>
      </c>
      <c r="C29" s="475">
        <v>9.5</v>
      </c>
      <c r="D29" s="476">
        <v>22</v>
      </c>
      <c r="E29" s="474" t="s">
        <v>1536</v>
      </c>
      <c r="F29" s="475">
        <v>5.9</v>
      </c>
      <c r="I29" s="774">
        <v>22</v>
      </c>
      <c r="J29" s="779" t="s">
        <v>1543</v>
      </c>
      <c r="K29" s="776">
        <v>7.9369321218599671</v>
      </c>
      <c r="L29" s="774">
        <v>22</v>
      </c>
      <c r="M29" s="779" t="s">
        <v>1543</v>
      </c>
      <c r="N29" s="776">
        <v>26.003210272873194</v>
      </c>
      <c r="Q29" s="774">
        <v>23</v>
      </c>
      <c r="R29" s="779" t="s">
        <v>1546</v>
      </c>
      <c r="S29" s="789">
        <v>4.7832802394053478E-2</v>
      </c>
      <c r="T29" s="774">
        <v>22</v>
      </c>
      <c r="U29" s="779" t="s">
        <v>1547</v>
      </c>
      <c r="V29" s="789">
        <v>0.14516129032258066</v>
      </c>
    </row>
    <row r="30" spans="1:22" ht="12.95" customHeight="1" thickBot="1" x14ac:dyDescent="0.25">
      <c r="A30" s="471">
        <v>23</v>
      </c>
      <c r="B30" s="474" t="s">
        <v>1547</v>
      </c>
      <c r="C30" s="475">
        <v>7.7</v>
      </c>
      <c r="D30" s="476">
        <v>23</v>
      </c>
      <c r="E30" s="474" t="s">
        <v>1546</v>
      </c>
      <c r="F30" s="475">
        <v>5.4</v>
      </c>
      <c r="I30" s="774">
        <v>23</v>
      </c>
      <c r="J30" s="779" t="s">
        <v>1547</v>
      </c>
      <c r="K30" s="776">
        <v>6.9767441860465116</v>
      </c>
      <c r="L30" s="774">
        <v>23</v>
      </c>
      <c r="M30" s="779" t="s">
        <v>1539</v>
      </c>
      <c r="N30" s="776">
        <v>25</v>
      </c>
      <c r="Q30" s="774">
        <v>24</v>
      </c>
      <c r="R30" s="779" t="s">
        <v>1539</v>
      </c>
      <c r="S30" s="789">
        <v>4.7332185886402756E-2</v>
      </c>
      <c r="T30" s="774">
        <v>23</v>
      </c>
      <c r="U30" s="779" t="s">
        <v>1534</v>
      </c>
      <c r="V30" s="789">
        <v>0.140625</v>
      </c>
    </row>
    <row r="31" spans="1:22" ht="12.95" customHeight="1" thickBot="1" x14ac:dyDescent="0.25">
      <c r="A31" s="471">
        <v>24</v>
      </c>
      <c r="B31" s="474" t="s">
        <v>1674</v>
      </c>
      <c r="C31" s="475">
        <v>7</v>
      </c>
      <c r="D31" s="476">
        <v>24</v>
      </c>
      <c r="E31" s="474" t="s">
        <v>1539</v>
      </c>
      <c r="F31" s="475">
        <v>5.3</v>
      </c>
      <c r="I31" s="774">
        <v>24</v>
      </c>
      <c r="J31" s="779" t="s">
        <v>1546</v>
      </c>
      <c r="K31" s="776">
        <v>5.9416932136306597</v>
      </c>
      <c r="L31" s="774">
        <v>24</v>
      </c>
      <c r="M31" s="779" t="s">
        <v>1184</v>
      </c>
      <c r="N31" s="776">
        <v>22.824536376604851</v>
      </c>
      <c r="Q31" s="774">
        <v>25</v>
      </c>
      <c r="R31" s="779" t="s">
        <v>1534</v>
      </c>
      <c r="S31" s="789">
        <v>4.5490196078431369E-2</v>
      </c>
      <c r="T31" s="774">
        <v>24</v>
      </c>
      <c r="U31" s="779" t="s">
        <v>1194</v>
      </c>
      <c r="V31" s="789">
        <v>0.12603550295857988</v>
      </c>
    </row>
    <row r="32" spans="1:22" ht="12.95" customHeight="1" thickBot="1" x14ac:dyDescent="0.25">
      <c r="A32" s="471">
        <v>25</v>
      </c>
      <c r="B32" s="474" t="s">
        <v>1546</v>
      </c>
      <c r="C32" s="475">
        <v>6.8</v>
      </c>
      <c r="D32" s="476">
        <v>25</v>
      </c>
      <c r="E32" s="474" t="s">
        <v>1534</v>
      </c>
      <c r="F32" s="475">
        <v>5</v>
      </c>
      <c r="I32" s="774">
        <v>25</v>
      </c>
      <c r="J32" s="779" t="s">
        <v>1674</v>
      </c>
      <c r="K32" s="776">
        <v>5.4091539528432726</v>
      </c>
      <c r="L32" s="774">
        <v>25</v>
      </c>
      <c r="M32" s="779" t="s">
        <v>1546</v>
      </c>
      <c r="N32" s="776">
        <v>21.869488536155202</v>
      </c>
      <c r="Q32" s="774">
        <v>26</v>
      </c>
      <c r="R32" s="779" t="s">
        <v>1186</v>
      </c>
      <c r="S32" s="789">
        <v>4.4336810730253355E-2</v>
      </c>
      <c r="T32" s="774">
        <v>25</v>
      </c>
      <c r="U32" s="779" t="s">
        <v>1186</v>
      </c>
      <c r="V32" s="789">
        <v>0.11557788944723618</v>
      </c>
    </row>
    <row r="33" spans="1:22" ht="12.95" customHeight="1" thickBot="1" x14ac:dyDescent="0.25">
      <c r="A33" s="471">
        <v>26</v>
      </c>
      <c r="B33" s="474" t="s">
        <v>1194</v>
      </c>
      <c r="C33" s="475">
        <v>5.6</v>
      </c>
      <c r="D33" s="476">
        <v>26</v>
      </c>
      <c r="E33" s="474" t="s">
        <v>1186</v>
      </c>
      <c r="F33" s="475">
        <v>4.9000000000000004</v>
      </c>
      <c r="I33" s="774">
        <v>26</v>
      </c>
      <c r="J33" s="779" t="s">
        <v>1194</v>
      </c>
      <c r="K33" s="776">
        <v>4.8219870613941129</v>
      </c>
      <c r="L33" s="774">
        <v>26</v>
      </c>
      <c r="M33" s="779" t="s">
        <v>1547</v>
      </c>
      <c r="N33" s="776">
        <v>19.35483870967742</v>
      </c>
      <c r="Q33" s="774">
        <v>27</v>
      </c>
      <c r="R33" s="787" t="s">
        <v>1587</v>
      </c>
      <c r="S33" s="792">
        <v>2.8448388359650266E-2</v>
      </c>
      <c r="T33" s="774">
        <v>26</v>
      </c>
      <c r="U33" s="779" t="s">
        <v>1536</v>
      </c>
      <c r="V33" s="789">
        <v>0.10635696821515893</v>
      </c>
    </row>
    <row r="34" spans="1:22" ht="12.95" customHeight="1" thickBot="1" x14ac:dyDescent="0.25">
      <c r="A34" s="471">
        <v>27</v>
      </c>
      <c r="B34" s="474" t="s">
        <v>1149</v>
      </c>
      <c r="C34" s="475">
        <v>5</v>
      </c>
      <c r="D34" s="476">
        <v>27</v>
      </c>
      <c r="E34" s="474" t="s">
        <v>1540</v>
      </c>
      <c r="F34" s="475">
        <v>4.5999999999999996</v>
      </c>
      <c r="I34" s="774">
        <v>27</v>
      </c>
      <c r="J34" s="779" t="s">
        <v>1149</v>
      </c>
      <c r="K34" s="776">
        <v>4.6875</v>
      </c>
      <c r="L34" s="774">
        <v>27</v>
      </c>
      <c r="M34" s="779" t="s">
        <v>1540</v>
      </c>
      <c r="N34" s="776">
        <v>14.285714285714285</v>
      </c>
      <c r="Q34" s="774">
        <v>28</v>
      </c>
      <c r="R34" s="779" t="s">
        <v>1149</v>
      </c>
      <c r="S34" s="789">
        <v>2.734375E-2</v>
      </c>
      <c r="T34" s="774">
        <v>27</v>
      </c>
      <c r="U34" s="779" t="s">
        <v>1539</v>
      </c>
      <c r="V34" s="789">
        <v>9.3023255813953487E-2</v>
      </c>
    </row>
    <row r="35" spans="1:22" ht="12.95" customHeight="1" thickBot="1" x14ac:dyDescent="0.25">
      <c r="A35" s="471">
        <v>28</v>
      </c>
      <c r="B35" s="474" t="s">
        <v>1542</v>
      </c>
      <c r="C35" s="475">
        <v>4.9000000000000004</v>
      </c>
      <c r="D35" s="476">
        <v>28</v>
      </c>
      <c r="E35" s="474" t="s">
        <v>1194</v>
      </c>
      <c r="F35" s="475">
        <v>2.9</v>
      </c>
      <c r="I35" s="774">
        <v>28</v>
      </c>
      <c r="J35" s="779" t="s">
        <v>1540</v>
      </c>
      <c r="K35" s="776">
        <v>4.1942604856512142</v>
      </c>
      <c r="L35" s="774">
        <v>28</v>
      </c>
      <c r="M35" s="779" t="s">
        <v>1542</v>
      </c>
      <c r="N35" s="776">
        <v>13.909774436090224</v>
      </c>
      <c r="R35" s="780" t="s">
        <v>1145</v>
      </c>
      <c r="S35" s="789">
        <v>2.7107443015769197E-2</v>
      </c>
      <c r="T35" s="774">
        <v>28</v>
      </c>
      <c r="U35" s="779" t="s">
        <v>1544</v>
      </c>
      <c r="V35" s="789">
        <v>7.2340425531914887E-2</v>
      </c>
    </row>
    <row r="36" spans="1:22" ht="12.95" customHeight="1" thickBot="1" x14ac:dyDescent="0.25">
      <c r="A36" s="471">
        <v>29</v>
      </c>
      <c r="B36" s="474" t="s">
        <v>1540</v>
      </c>
      <c r="C36" s="475">
        <v>4.5999999999999996</v>
      </c>
      <c r="D36" s="476">
        <v>29</v>
      </c>
      <c r="E36" s="474" t="s">
        <v>1544</v>
      </c>
      <c r="F36" s="475">
        <v>2.8</v>
      </c>
      <c r="I36" s="774">
        <v>29</v>
      </c>
      <c r="J36" s="779" t="s">
        <v>1544</v>
      </c>
      <c r="K36" s="776">
        <v>3.9558417663293466</v>
      </c>
      <c r="L36" s="774">
        <v>29</v>
      </c>
      <c r="M36" s="779" t="s">
        <v>1544</v>
      </c>
      <c r="N36" s="776">
        <v>9.787234042553191</v>
      </c>
      <c r="Q36" s="774">
        <v>29</v>
      </c>
      <c r="R36" s="779" t="s">
        <v>1194</v>
      </c>
      <c r="S36" s="789">
        <v>2.579152564157491E-2</v>
      </c>
      <c r="T36" s="774">
        <v>29</v>
      </c>
      <c r="U36" s="779" t="s">
        <v>1540</v>
      </c>
      <c r="V36" s="789">
        <v>0</v>
      </c>
    </row>
    <row r="37" spans="1:22" ht="12.95" customHeight="1" thickBot="1" x14ac:dyDescent="0.25">
      <c r="A37" s="471">
        <v>30</v>
      </c>
      <c r="B37" s="474" t="s">
        <v>1544</v>
      </c>
      <c r="C37" s="475">
        <v>4.5</v>
      </c>
      <c r="D37" s="476">
        <v>30</v>
      </c>
      <c r="E37" s="474" t="s">
        <v>1149</v>
      </c>
      <c r="F37" s="475">
        <v>2.5</v>
      </c>
      <c r="I37" s="774">
        <v>30</v>
      </c>
      <c r="J37" s="779" t="s">
        <v>1542</v>
      </c>
      <c r="K37" s="776">
        <v>3.3766233766233764</v>
      </c>
      <c r="L37" s="774">
        <v>30</v>
      </c>
      <c r="M37" s="779" t="s">
        <v>1149</v>
      </c>
      <c r="N37" s="776">
        <v>8.3333333333333321</v>
      </c>
      <c r="Q37" s="774">
        <v>30</v>
      </c>
      <c r="R37" s="779" t="s">
        <v>1544</v>
      </c>
      <c r="S37" s="789">
        <v>2.3459061637534497E-2</v>
      </c>
      <c r="T37" s="774">
        <v>30</v>
      </c>
      <c r="U37" s="779" t="s">
        <v>1149</v>
      </c>
      <c r="V37" s="789">
        <v>0</v>
      </c>
    </row>
    <row r="38" spans="1:22" ht="12.95" customHeight="1" thickBot="1" x14ac:dyDescent="0.25">
      <c r="A38" s="471">
        <v>31</v>
      </c>
      <c r="B38" s="481" t="s">
        <v>1531</v>
      </c>
      <c r="C38" s="482">
        <v>0</v>
      </c>
      <c r="D38" s="483">
        <v>31</v>
      </c>
      <c r="E38" s="481" t="s">
        <v>1531</v>
      </c>
      <c r="F38" s="482">
        <v>0</v>
      </c>
      <c r="I38" s="775">
        <v>31</v>
      </c>
      <c r="J38" s="781" t="s">
        <v>1531</v>
      </c>
      <c r="K38" s="777">
        <v>0</v>
      </c>
      <c r="L38" s="775">
        <v>31</v>
      </c>
      <c r="M38" s="781" t="s">
        <v>1531</v>
      </c>
      <c r="N38" s="777">
        <v>0</v>
      </c>
      <c r="Q38" s="775">
        <v>31</v>
      </c>
      <c r="R38" s="781" t="s">
        <v>1531</v>
      </c>
      <c r="S38" s="790">
        <v>0</v>
      </c>
      <c r="T38" s="775">
        <v>31</v>
      </c>
      <c r="U38" s="781" t="s">
        <v>1531</v>
      </c>
      <c r="V38" s="790">
        <v>0</v>
      </c>
    </row>
    <row r="39" spans="1:22" x14ac:dyDescent="0.2">
      <c r="Q39" s="184" t="s">
        <v>1588</v>
      </c>
    </row>
    <row r="40" spans="1:22" x14ac:dyDescent="0.2">
      <c r="A40" s="866" t="s">
        <v>1596</v>
      </c>
      <c r="Q40" s="184"/>
    </row>
    <row r="41" spans="1:22" x14ac:dyDescent="0.2">
      <c r="A41" s="472"/>
      <c r="B41" s="484"/>
    </row>
    <row r="42" spans="1:22" x14ac:dyDescent="0.2">
      <c r="A42" s="181" t="s">
        <v>1360</v>
      </c>
      <c r="B42" s="187" t="s">
        <v>1288</v>
      </c>
    </row>
    <row r="43" spans="1:22" ht="13.9" x14ac:dyDescent="0.25">
      <c r="A43" s="181" t="s">
        <v>1361</v>
      </c>
      <c r="B43" s="187" t="s">
        <v>1362</v>
      </c>
    </row>
    <row r="44" spans="1:22" ht="13.9" x14ac:dyDescent="0.25">
      <c r="A44" s="181" t="s">
        <v>1363</v>
      </c>
      <c r="B44" s="187" t="s">
        <v>1359</v>
      </c>
    </row>
    <row r="45" spans="1:22" ht="13.9" x14ac:dyDescent="0.25">
      <c r="A45" s="181" t="s">
        <v>1364</v>
      </c>
      <c r="B45" s="187" t="s">
        <v>1365</v>
      </c>
    </row>
    <row r="46" spans="1:22" ht="13.9" x14ac:dyDescent="0.25">
      <c r="A46" s="181" t="s">
        <v>1366</v>
      </c>
      <c r="B46" s="187" t="s">
        <v>1257</v>
      </c>
    </row>
  </sheetData>
  <sortState ref="U7:V38">
    <sortCondition descending="1" ref="V7:V38"/>
  </sortState>
  <mergeCells count="8">
    <mergeCell ref="I5:N5"/>
    <mergeCell ref="Q5:V5"/>
    <mergeCell ref="A5:A6"/>
    <mergeCell ref="B5:B6"/>
    <mergeCell ref="C5:C6"/>
    <mergeCell ref="D5:D6"/>
    <mergeCell ref="E5:E6"/>
    <mergeCell ref="F5:F6"/>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zoomScale="80" zoomScaleNormal="80" workbookViewId="0"/>
  </sheetViews>
  <sheetFormatPr defaultColWidth="8.85546875" defaultRowHeight="12" x14ac:dyDescent="0.2"/>
  <cols>
    <col min="1" max="16384" width="8.85546875" style="68"/>
  </cols>
  <sheetData>
    <row r="1" spans="1:7" x14ac:dyDescent="0.2">
      <c r="A1" s="530" t="s">
        <v>1437</v>
      </c>
    </row>
    <row r="2" spans="1:7" x14ac:dyDescent="0.25">
      <c r="A2" s="806"/>
    </row>
    <row r="3" spans="1:7" x14ac:dyDescent="0.2">
      <c r="A3" s="530" t="s">
        <v>1367</v>
      </c>
    </row>
    <row r="4" spans="1:7" ht="12.95" customHeight="1" x14ac:dyDescent="0.25">
      <c r="A4" s="889"/>
      <c r="B4" s="890" t="s">
        <v>1368</v>
      </c>
      <c r="C4" s="890">
        <v>2009</v>
      </c>
      <c r="D4" s="890">
        <v>2010</v>
      </c>
      <c r="E4" s="890">
        <v>2011</v>
      </c>
      <c r="F4" s="890">
        <v>2012</v>
      </c>
      <c r="G4" s="890">
        <v>2013</v>
      </c>
    </row>
    <row r="5" spans="1:7" ht="13.15" customHeight="1" thickBot="1" x14ac:dyDescent="0.3">
      <c r="A5" s="807" t="s">
        <v>1286</v>
      </c>
      <c r="B5" s="808">
        <v>206.12373199999999</v>
      </c>
      <c r="C5" s="809">
        <v>155.91106500000001</v>
      </c>
      <c r="D5" s="809">
        <v>184.407397</v>
      </c>
      <c r="E5" s="809">
        <v>152.85801000000001</v>
      </c>
      <c r="F5" s="809">
        <v>162.91208699999999</v>
      </c>
      <c r="G5" s="809">
        <v>216.841149</v>
      </c>
    </row>
    <row r="6" spans="1:7" ht="13.15" customHeight="1" thickBot="1" x14ac:dyDescent="0.3">
      <c r="A6" s="810" t="s">
        <v>1077</v>
      </c>
      <c r="B6" s="811">
        <v>319.36272100000002</v>
      </c>
      <c r="C6" s="812">
        <v>182.54122599999999</v>
      </c>
      <c r="D6" s="812">
        <v>212.62425199999998</v>
      </c>
      <c r="E6" s="812">
        <v>145.13195899999999</v>
      </c>
      <c r="F6" s="812">
        <v>174.42678100000001</v>
      </c>
      <c r="G6" s="812">
        <v>285.859554</v>
      </c>
    </row>
    <row r="7" spans="1:7" ht="13.15" customHeight="1" thickBot="1" x14ac:dyDescent="0.3">
      <c r="A7" s="810" t="s">
        <v>1332</v>
      </c>
      <c r="B7" s="811">
        <v>244.388733</v>
      </c>
      <c r="C7" s="812">
        <v>144.45920899999999</v>
      </c>
      <c r="D7" s="812">
        <v>185.446945</v>
      </c>
      <c r="E7" s="812">
        <v>170.099301</v>
      </c>
      <c r="F7" s="812">
        <v>176.67183299999999</v>
      </c>
      <c r="G7" s="812">
        <v>219.4297</v>
      </c>
    </row>
    <row r="8" spans="1:7" ht="13.15" customHeight="1" thickBot="1" x14ac:dyDescent="0.3">
      <c r="A8" s="810" t="s">
        <v>1287</v>
      </c>
      <c r="B8" s="811">
        <v>64.647734999999997</v>
      </c>
      <c r="C8" s="812">
        <v>27.799690000000002</v>
      </c>
      <c r="D8" s="812">
        <v>49.891417000000004</v>
      </c>
      <c r="E8" s="812">
        <v>37.610520999999999</v>
      </c>
      <c r="F8" s="812">
        <v>38.420819000000002</v>
      </c>
      <c r="G8" s="812">
        <v>27.672808</v>
      </c>
    </row>
    <row r="9" spans="1:7" ht="13.15" customHeight="1" thickBot="1" x14ac:dyDescent="0.3">
      <c r="A9" s="810" t="s">
        <v>1282</v>
      </c>
      <c r="B9" s="811">
        <v>430.06975399999999</v>
      </c>
      <c r="C9" s="812">
        <v>245.54833100000002</v>
      </c>
      <c r="D9" s="812">
        <v>294.60353099999998</v>
      </c>
      <c r="E9" s="812">
        <v>197.72807599999999</v>
      </c>
      <c r="F9" s="812">
        <v>203.42416700000001</v>
      </c>
      <c r="G9" s="812">
        <v>191.91227699999999</v>
      </c>
    </row>
    <row r="10" spans="1:7" ht="13.15" customHeight="1" thickBot="1" x14ac:dyDescent="0.3">
      <c r="A10" s="810" t="s">
        <v>1284</v>
      </c>
      <c r="B10" s="811">
        <v>444.34345400000001</v>
      </c>
      <c r="C10" s="812">
        <v>280.57627500000001</v>
      </c>
      <c r="D10" s="812">
        <v>342.80130099999997</v>
      </c>
      <c r="E10" s="812">
        <v>279.04368600000004</v>
      </c>
      <c r="F10" s="812">
        <v>289.24235099999999</v>
      </c>
      <c r="G10" s="812">
        <v>303.26779800000003</v>
      </c>
    </row>
    <row r="11" spans="1:7" ht="13.15" customHeight="1" thickBot="1" x14ac:dyDescent="0.3">
      <c r="A11" s="810" t="s">
        <v>1285</v>
      </c>
      <c r="B11" s="811">
        <v>35.676913999999996</v>
      </c>
      <c r="C11" s="812">
        <v>21.760584000000001</v>
      </c>
      <c r="D11" s="812">
        <v>36.257346999999996</v>
      </c>
      <c r="E11" s="812">
        <v>36.011276000000002</v>
      </c>
      <c r="F11" s="812">
        <v>17.435932000000001</v>
      </c>
      <c r="G11" s="812">
        <v>34.642035</v>
      </c>
    </row>
    <row r="12" spans="1:7" ht="13.15" customHeight="1" x14ac:dyDescent="0.25">
      <c r="A12" s="810" t="s">
        <v>1283</v>
      </c>
      <c r="B12" s="811">
        <v>112.80910899999999</v>
      </c>
      <c r="C12" s="812">
        <v>85.91372100000001</v>
      </c>
      <c r="D12" s="812">
        <v>139.08743699999999</v>
      </c>
      <c r="E12" s="812">
        <v>91.214815000000002</v>
      </c>
      <c r="F12" s="812">
        <v>92.990763000000001</v>
      </c>
      <c r="G12" s="812">
        <v>87.946443000000002</v>
      </c>
    </row>
    <row r="13" spans="1:7" ht="12.95" customHeight="1" x14ac:dyDescent="0.25">
      <c r="A13" s="891"/>
      <c r="B13" s="892">
        <f>SUM(B5:B12)</f>
        <v>1857.4221519999999</v>
      </c>
      <c r="C13" s="892">
        <f t="shared" ref="C13:G13" si="0">SUM(C5:C12)</f>
        <v>1144.5101009999998</v>
      </c>
      <c r="D13" s="892">
        <f t="shared" si="0"/>
        <v>1445.119627</v>
      </c>
      <c r="E13" s="892">
        <f t="shared" si="0"/>
        <v>1109.6976439999999</v>
      </c>
      <c r="F13" s="892">
        <f t="shared" si="0"/>
        <v>1155.5247330000002</v>
      </c>
      <c r="G13" s="892">
        <f t="shared" si="0"/>
        <v>1367.5717640000003</v>
      </c>
    </row>
    <row r="14" spans="1:7" ht="13.15" customHeight="1" x14ac:dyDescent="0.2">
      <c r="A14" s="813" t="s">
        <v>1369</v>
      </c>
      <c r="B14" s="814"/>
      <c r="C14" s="814"/>
      <c r="D14" s="814"/>
      <c r="E14" s="814"/>
      <c r="F14" s="814"/>
      <c r="G14" s="814"/>
    </row>
    <row r="15" spans="1:7" ht="13.15" customHeight="1" x14ac:dyDescent="0.2">
      <c r="A15" s="813" t="s">
        <v>1370</v>
      </c>
      <c r="B15" s="814"/>
      <c r="C15" s="814"/>
      <c r="D15" s="814"/>
      <c r="E15" s="814"/>
      <c r="F15" s="814"/>
      <c r="G15" s="814"/>
    </row>
    <row r="16" spans="1:7" ht="13.15" customHeight="1" x14ac:dyDescent="0.2">
      <c r="A16" s="813" t="s">
        <v>1371</v>
      </c>
      <c r="B16" s="814"/>
      <c r="C16" s="814"/>
      <c r="D16" s="814"/>
      <c r="E16" s="814"/>
      <c r="F16" s="814"/>
      <c r="G16" s="814"/>
    </row>
    <row r="17" spans="1:7" ht="13.15" customHeight="1" x14ac:dyDescent="0.25">
      <c r="A17" s="813"/>
      <c r="B17" s="814"/>
      <c r="C17" s="814"/>
      <c r="D17" s="814"/>
      <c r="E17" s="814"/>
      <c r="F17" s="814"/>
      <c r="G17" s="814"/>
    </row>
    <row r="18" spans="1:7" ht="8.4499999999999993" customHeight="1" x14ac:dyDescent="0.25">
      <c r="A18" s="815" t="s">
        <v>1372</v>
      </c>
    </row>
    <row r="19" spans="1:7" ht="8.4499999999999993" customHeight="1" x14ac:dyDescent="0.2">
      <c r="A19" s="816" t="s">
        <v>1373</v>
      </c>
    </row>
    <row r="20" spans="1:7" ht="8.4499999999999993" customHeight="1" x14ac:dyDescent="0.25">
      <c r="A20" s="817" t="s">
        <v>1374</v>
      </c>
    </row>
    <row r="21" spans="1:7" x14ac:dyDescent="0.25">
      <c r="A21" s="815"/>
    </row>
  </sheetData>
  <hyperlinks>
    <hyperlink ref="A20" r:id="rI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4"/>
  <sheetViews>
    <sheetView zoomScale="80" zoomScaleNormal="80" workbookViewId="0">
      <selection activeCell="D19" sqref="D19"/>
    </sheetView>
  </sheetViews>
  <sheetFormatPr defaultColWidth="9.140625" defaultRowHeight="13.15" customHeight="1" x14ac:dyDescent="0.25"/>
  <cols>
    <col min="1" max="1" width="6.140625" style="627" customWidth="1"/>
    <col min="2" max="2" width="11.28515625" style="627" bestFit="1" customWidth="1"/>
    <col min="3" max="3" width="7.7109375" style="627" customWidth="1"/>
    <col min="4" max="4" width="12.140625" style="627" bestFit="1" customWidth="1"/>
    <col min="5" max="5" width="7.28515625" style="627" customWidth="1"/>
    <col min="6" max="6" width="9.7109375" style="627" customWidth="1"/>
    <col min="7" max="7" width="5.7109375" style="627" bestFit="1" customWidth="1"/>
    <col min="8" max="8" width="12.28515625" style="627" customWidth="1"/>
    <col min="9" max="9" width="5.7109375" style="627" bestFit="1" customWidth="1"/>
    <col min="10" max="10" width="11.28515625" style="627" bestFit="1" customWidth="1"/>
    <col min="11" max="11" width="5.7109375" style="627" bestFit="1" customWidth="1"/>
    <col min="12" max="12" width="11.28515625" style="627" bestFit="1" customWidth="1"/>
    <col min="13" max="13" width="5.7109375" style="627" bestFit="1" customWidth="1"/>
    <col min="14" max="16384" width="9.140625" style="627"/>
  </cols>
  <sheetData>
    <row r="1" spans="1:13" ht="13.15" customHeight="1" x14ac:dyDescent="0.3">
      <c r="A1" s="628" t="s">
        <v>1668</v>
      </c>
    </row>
    <row r="2" spans="1:13" s="631" customFormat="1" ht="13.15" customHeight="1" x14ac:dyDescent="0.25">
      <c r="A2" s="629" t="s">
        <v>1346</v>
      </c>
      <c r="B2" s="630"/>
      <c r="C2" s="630"/>
      <c r="D2" s="630"/>
      <c r="E2" s="630"/>
      <c r="F2" s="630"/>
      <c r="G2" s="630"/>
      <c r="H2" s="630"/>
      <c r="I2" s="630"/>
      <c r="J2" s="630"/>
      <c r="K2" s="630"/>
      <c r="L2" s="630"/>
      <c r="M2" s="630"/>
    </row>
    <row r="3" spans="1:13" s="631" customFormat="1" ht="13.15" customHeight="1" x14ac:dyDescent="0.3">
      <c r="A3" s="632"/>
      <c r="B3" s="630"/>
      <c r="C3" s="630"/>
      <c r="D3" s="630"/>
      <c r="E3" s="630"/>
      <c r="F3" s="630"/>
      <c r="G3" s="630"/>
      <c r="H3" s="630"/>
      <c r="I3" s="630"/>
      <c r="J3" s="630"/>
      <c r="K3" s="630"/>
      <c r="L3" s="630"/>
      <c r="M3" s="630"/>
    </row>
    <row r="4" spans="1:13" ht="13.15" customHeight="1" x14ac:dyDescent="0.25">
      <c r="A4" s="633" t="s">
        <v>1183</v>
      </c>
    </row>
    <row r="5" spans="1:13" ht="13.15" customHeight="1" x14ac:dyDescent="0.3">
      <c r="A5" s="453"/>
      <c r="B5" s="1026" t="s">
        <v>1589</v>
      </c>
      <c r="C5" s="1026"/>
      <c r="D5" s="1026" t="s">
        <v>1590</v>
      </c>
      <c r="E5" s="1026"/>
      <c r="F5" s="1026" t="s">
        <v>1591</v>
      </c>
      <c r="G5" s="1026"/>
      <c r="H5" s="1026" t="s">
        <v>1592</v>
      </c>
      <c r="I5" s="1026"/>
      <c r="J5" s="1026" t="s">
        <v>1593</v>
      </c>
      <c r="K5" s="1026"/>
      <c r="L5" s="1026" t="s">
        <v>1594</v>
      </c>
      <c r="M5" s="1026"/>
    </row>
    <row r="6" spans="1:13" ht="13.15" customHeight="1" thickBot="1" x14ac:dyDescent="0.35">
      <c r="A6" s="313">
        <v>1</v>
      </c>
      <c r="B6" s="997" t="s">
        <v>1184</v>
      </c>
      <c r="C6" s="998">
        <v>353.4</v>
      </c>
      <c r="D6" s="997" t="s">
        <v>1184</v>
      </c>
      <c r="E6" s="998">
        <v>168.1</v>
      </c>
      <c r="F6" s="997" t="s">
        <v>1184</v>
      </c>
      <c r="G6" s="998">
        <v>200.3</v>
      </c>
      <c r="H6" s="999" t="s">
        <v>1184</v>
      </c>
      <c r="I6" s="998">
        <v>204.1</v>
      </c>
      <c r="J6" s="999" t="s">
        <v>1184</v>
      </c>
      <c r="K6" s="998">
        <v>227.6</v>
      </c>
      <c r="L6" s="997" t="s">
        <v>1184</v>
      </c>
      <c r="M6" s="1000">
        <v>303.72516791097695</v>
      </c>
    </row>
    <row r="7" spans="1:13" ht="13.15" customHeight="1" thickBot="1" x14ac:dyDescent="0.35">
      <c r="A7" s="31">
        <v>2</v>
      </c>
      <c r="B7" s="693" t="s">
        <v>1185</v>
      </c>
      <c r="C7" s="692">
        <v>109.9</v>
      </c>
      <c r="D7" s="693" t="s">
        <v>1185</v>
      </c>
      <c r="E7" s="692">
        <v>84.2</v>
      </c>
      <c r="F7" s="693" t="s">
        <v>1186</v>
      </c>
      <c r="G7" s="692">
        <v>91.3</v>
      </c>
      <c r="H7" s="694" t="s">
        <v>1186</v>
      </c>
      <c r="I7" s="692">
        <v>87.9</v>
      </c>
      <c r="J7" s="694" t="s">
        <v>1186</v>
      </c>
      <c r="K7" s="692">
        <v>94.9</v>
      </c>
      <c r="L7" s="693" t="s">
        <v>1186</v>
      </c>
      <c r="M7" s="695">
        <v>151.21187067577563</v>
      </c>
    </row>
    <row r="8" spans="1:13" ht="13.15" customHeight="1" thickBot="1" x14ac:dyDescent="0.35">
      <c r="A8" s="31">
        <v>3</v>
      </c>
      <c r="B8" s="693" t="s">
        <v>1187</v>
      </c>
      <c r="C8" s="692">
        <v>76.8</v>
      </c>
      <c r="D8" s="693" t="s">
        <v>1187</v>
      </c>
      <c r="E8" s="692">
        <v>93.2</v>
      </c>
      <c r="F8" s="693" t="s">
        <v>1187</v>
      </c>
      <c r="G8" s="692">
        <v>74.099999999999994</v>
      </c>
      <c r="H8" s="694" t="s">
        <v>1187</v>
      </c>
      <c r="I8" s="692">
        <v>74.099999999999994</v>
      </c>
      <c r="J8" s="694" t="s">
        <v>1185</v>
      </c>
      <c r="K8" s="692">
        <v>67.099999999999994</v>
      </c>
      <c r="L8" s="693" t="s">
        <v>1187</v>
      </c>
      <c r="M8" s="695">
        <v>72.026207951419408</v>
      </c>
    </row>
    <row r="9" spans="1:13" ht="13.15" customHeight="1" thickBot="1" x14ac:dyDescent="0.35">
      <c r="A9" s="31">
        <v>4</v>
      </c>
      <c r="B9" s="693" t="s">
        <v>1046</v>
      </c>
      <c r="C9" s="692">
        <v>69.7</v>
      </c>
      <c r="D9" s="693" t="s">
        <v>1046</v>
      </c>
      <c r="E9" s="692">
        <v>57.8</v>
      </c>
      <c r="F9" s="693" t="s">
        <v>1188</v>
      </c>
      <c r="G9" s="692">
        <v>73</v>
      </c>
      <c r="H9" s="694" t="s">
        <v>1185</v>
      </c>
      <c r="I9" s="692">
        <v>65.3</v>
      </c>
      <c r="J9" s="694" t="s">
        <v>1187</v>
      </c>
      <c r="K9" s="692">
        <v>62.5</v>
      </c>
      <c r="L9" s="693" t="s">
        <v>1189</v>
      </c>
      <c r="M9" s="695">
        <v>55.272567804614766</v>
      </c>
    </row>
    <row r="10" spans="1:13" ht="13.15" customHeight="1" thickBot="1" x14ac:dyDescent="0.35">
      <c r="A10" s="31">
        <v>5</v>
      </c>
      <c r="B10" s="693" t="s">
        <v>1189</v>
      </c>
      <c r="C10" s="692">
        <v>58.1</v>
      </c>
      <c r="D10" s="1011" t="s">
        <v>1190</v>
      </c>
      <c r="E10" s="1012">
        <v>55.7</v>
      </c>
      <c r="F10" s="693" t="s">
        <v>1046</v>
      </c>
      <c r="G10" s="692">
        <v>58.9</v>
      </c>
      <c r="H10" s="694" t="s">
        <v>1046</v>
      </c>
      <c r="I10" s="692">
        <v>58.2</v>
      </c>
      <c r="J10" s="694" t="s">
        <v>1189</v>
      </c>
      <c r="K10" s="692">
        <v>53.3</v>
      </c>
      <c r="L10" s="693" t="s">
        <v>1185</v>
      </c>
      <c r="M10" s="695">
        <v>52.479184562242658</v>
      </c>
    </row>
    <row r="11" spans="1:13" ht="13.15" customHeight="1" thickBot="1" x14ac:dyDescent="0.35">
      <c r="A11" s="31">
        <v>6</v>
      </c>
      <c r="B11" s="1011" t="s">
        <v>1190</v>
      </c>
      <c r="C11" s="1012">
        <v>51.5</v>
      </c>
      <c r="D11" s="693" t="s">
        <v>1189</v>
      </c>
      <c r="E11" s="692">
        <v>54</v>
      </c>
      <c r="F11" s="693" t="s">
        <v>1189</v>
      </c>
      <c r="G11" s="692">
        <v>57.1</v>
      </c>
      <c r="H11" s="694" t="s">
        <v>1189</v>
      </c>
      <c r="I11" s="692">
        <v>52.5</v>
      </c>
      <c r="J11" s="694" t="s">
        <v>1046</v>
      </c>
      <c r="K11" s="692">
        <v>49.3</v>
      </c>
      <c r="L11" s="1011" t="s">
        <v>1190</v>
      </c>
      <c r="M11" s="1014">
        <v>46.747722022462284</v>
      </c>
    </row>
    <row r="12" spans="1:13" ht="13.15" customHeight="1" thickBot="1" x14ac:dyDescent="0.35">
      <c r="A12" s="31">
        <v>7</v>
      </c>
      <c r="B12" s="693" t="s">
        <v>1191</v>
      </c>
      <c r="C12" s="692">
        <v>44.1</v>
      </c>
      <c r="D12" s="693" t="s">
        <v>1192</v>
      </c>
      <c r="E12" s="692">
        <v>33</v>
      </c>
      <c r="F12" s="1011" t="s">
        <v>1190</v>
      </c>
      <c r="G12" s="1012">
        <v>35.9</v>
      </c>
      <c r="H12" s="1013" t="s">
        <v>1190</v>
      </c>
      <c r="I12" s="1012">
        <v>49.9</v>
      </c>
      <c r="J12" s="1013" t="s">
        <v>1190</v>
      </c>
      <c r="K12" s="1012">
        <v>47.4</v>
      </c>
      <c r="L12" s="693" t="s">
        <v>1193</v>
      </c>
      <c r="M12" s="695">
        <v>46.577745841483996</v>
      </c>
    </row>
    <row r="13" spans="1:13" ht="13.15" customHeight="1" thickBot="1" x14ac:dyDescent="0.35">
      <c r="A13" s="31">
        <v>8</v>
      </c>
      <c r="B13" s="693" t="s">
        <v>1193</v>
      </c>
      <c r="C13" s="692">
        <v>13.8</v>
      </c>
      <c r="D13" s="693" t="s">
        <v>1193</v>
      </c>
      <c r="E13" s="692">
        <v>13.8</v>
      </c>
      <c r="F13" s="693" t="s">
        <v>1192</v>
      </c>
      <c r="G13" s="692">
        <v>31.9</v>
      </c>
      <c r="H13" s="694" t="s">
        <v>1192</v>
      </c>
      <c r="I13" s="692">
        <v>36.799999999999997</v>
      </c>
      <c r="J13" s="694" t="s">
        <v>1192</v>
      </c>
      <c r="K13" s="692">
        <v>22.5</v>
      </c>
      <c r="L13" s="693" t="s">
        <v>1046</v>
      </c>
      <c r="M13" s="695">
        <v>36.009423990592644</v>
      </c>
    </row>
    <row r="14" spans="1:13" ht="13.15" customHeight="1" thickBot="1" x14ac:dyDescent="0.3">
      <c r="A14" s="31">
        <v>9</v>
      </c>
      <c r="B14" s="693" t="s">
        <v>1194</v>
      </c>
      <c r="C14" s="692">
        <v>12.4</v>
      </c>
      <c r="D14" s="693" t="s">
        <v>1194</v>
      </c>
      <c r="E14" s="692">
        <v>11.9</v>
      </c>
      <c r="F14" s="693" t="s">
        <v>1194</v>
      </c>
      <c r="G14" s="692">
        <v>8.4</v>
      </c>
      <c r="H14" s="694" t="s">
        <v>1194</v>
      </c>
      <c r="I14" s="692">
        <v>9</v>
      </c>
      <c r="J14" s="694" t="s">
        <v>1194</v>
      </c>
      <c r="K14" s="692">
        <v>6.3</v>
      </c>
      <c r="L14" s="693" t="s">
        <v>1195</v>
      </c>
      <c r="M14" s="695">
        <v>20.886432294662157</v>
      </c>
    </row>
    <row r="15" spans="1:13" ht="13.15" customHeight="1" x14ac:dyDescent="0.3">
      <c r="A15" s="317">
        <v>10</v>
      </c>
      <c r="B15" s="317"/>
      <c r="C15" s="1001"/>
      <c r="D15" s="1002"/>
      <c r="E15" s="1001"/>
      <c r="F15" s="1002" t="s">
        <v>1193</v>
      </c>
      <c r="G15" s="1001">
        <v>7.2</v>
      </c>
      <c r="H15" s="1003"/>
      <c r="I15" s="1001"/>
      <c r="J15" s="1002"/>
      <c r="K15" s="1001"/>
      <c r="L15" s="1002" t="s">
        <v>1194</v>
      </c>
      <c r="M15" s="1004">
        <v>6.3815651444156929</v>
      </c>
    </row>
    <row r="16" spans="1:13" ht="60" customHeight="1" x14ac:dyDescent="0.3">
      <c r="A16" s="336"/>
      <c r="B16" s="336"/>
      <c r="C16" s="336"/>
      <c r="D16" s="336"/>
      <c r="E16" s="336"/>
      <c r="F16" s="1021" t="s">
        <v>1196</v>
      </c>
      <c r="G16" s="1021"/>
      <c r="H16" s="1021" t="s">
        <v>1197</v>
      </c>
      <c r="I16" s="1021"/>
      <c r="J16" s="1021" t="s">
        <v>1198</v>
      </c>
      <c r="K16" s="1021"/>
      <c r="L16" s="1025" t="s">
        <v>1199</v>
      </c>
      <c r="M16" s="1025"/>
    </row>
    <row r="17" spans="1:13" ht="13.15" customHeight="1" x14ac:dyDescent="0.25">
      <c r="A17" s="634" t="s">
        <v>1200</v>
      </c>
      <c r="B17" s="336"/>
      <c r="C17" s="336"/>
      <c r="D17" s="336"/>
      <c r="E17" s="336"/>
      <c r="F17" s="336"/>
      <c r="G17" s="336"/>
      <c r="H17" s="635"/>
      <c r="I17" s="635"/>
      <c r="J17" s="336"/>
      <c r="K17" s="336"/>
      <c r="L17" s="336"/>
      <c r="M17" s="336"/>
    </row>
    <row r="18" spans="1:13" ht="12.95" customHeight="1" x14ac:dyDescent="0.3">
      <c r="A18" s="453"/>
      <c r="B18" s="1023" t="s">
        <v>1589</v>
      </c>
      <c r="C18" s="1023"/>
      <c r="D18" s="1023" t="s">
        <v>1595</v>
      </c>
      <c r="E18" s="1023"/>
      <c r="F18" s="1023" t="s">
        <v>1591</v>
      </c>
      <c r="G18" s="1023"/>
      <c r="H18" s="1024" t="s">
        <v>1592</v>
      </c>
      <c r="I18" s="1024"/>
      <c r="J18" s="1023" t="s">
        <v>1593</v>
      </c>
      <c r="K18" s="1023"/>
      <c r="L18" s="1023" t="s">
        <v>1594</v>
      </c>
      <c r="M18" s="1023"/>
    </row>
    <row r="19" spans="1:13" ht="12.95" customHeight="1" thickBot="1" x14ac:dyDescent="0.3">
      <c r="A19" s="313">
        <v>1</v>
      </c>
      <c r="B19" s="88" t="s">
        <v>1184</v>
      </c>
      <c r="C19" s="998">
        <v>205.7</v>
      </c>
      <c r="D19" s="88" t="s">
        <v>1184</v>
      </c>
      <c r="E19" s="998">
        <v>185</v>
      </c>
      <c r="F19" s="88" t="s">
        <v>1184</v>
      </c>
      <c r="G19" s="998">
        <v>186.3</v>
      </c>
      <c r="H19" s="1005" t="s">
        <v>1184</v>
      </c>
      <c r="I19" s="998">
        <v>189.8</v>
      </c>
      <c r="J19" s="1005" t="s">
        <v>1184</v>
      </c>
      <c r="K19" s="998">
        <v>158.80000000000001</v>
      </c>
      <c r="L19" s="88" t="s">
        <v>1187</v>
      </c>
      <c r="M19" s="998">
        <v>213.68155512687343</v>
      </c>
    </row>
    <row r="20" spans="1:13" ht="12.95" customHeight="1" thickBot="1" x14ac:dyDescent="0.3">
      <c r="A20" s="31">
        <v>2</v>
      </c>
      <c r="B20" s="79" t="s">
        <v>1187</v>
      </c>
      <c r="C20" s="692">
        <v>172.1</v>
      </c>
      <c r="D20" s="79" t="s">
        <v>1187</v>
      </c>
      <c r="E20" s="692">
        <v>130.69999999999999</v>
      </c>
      <c r="F20" s="79" t="s">
        <v>1187</v>
      </c>
      <c r="G20" s="692">
        <v>164.4</v>
      </c>
      <c r="H20" s="793" t="s">
        <v>1187</v>
      </c>
      <c r="I20" s="692">
        <v>164.4</v>
      </c>
      <c r="J20" s="793" t="s">
        <v>1187</v>
      </c>
      <c r="K20" s="692">
        <v>138</v>
      </c>
      <c r="L20" s="79" t="s">
        <v>1184</v>
      </c>
      <c r="M20" s="692">
        <v>144.95804278277643</v>
      </c>
    </row>
    <row r="21" spans="1:13" ht="12.95" customHeight="1" thickBot="1" x14ac:dyDescent="0.3">
      <c r="A21" s="31">
        <v>3</v>
      </c>
      <c r="B21" s="79" t="s">
        <v>1189</v>
      </c>
      <c r="C21" s="692">
        <v>134.1</v>
      </c>
      <c r="D21" s="79" t="s">
        <v>1189</v>
      </c>
      <c r="E21" s="692">
        <v>129.30000000000001</v>
      </c>
      <c r="F21" s="79" t="s">
        <v>1186</v>
      </c>
      <c r="G21" s="692">
        <v>135.19999999999999</v>
      </c>
      <c r="H21" s="793" t="s">
        <v>1189</v>
      </c>
      <c r="I21" s="692">
        <v>119.3</v>
      </c>
      <c r="J21" s="793" t="s">
        <v>1189</v>
      </c>
      <c r="K21" s="692">
        <v>116.9</v>
      </c>
      <c r="L21" s="79" t="s">
        <v>1186</v>
      </c>
      <c r="M21" s="692">
        <v>133.80618772029067</v>
      </c>
    </row>
    <row r="22" spans="1:13" ht="12.95" customHeight="1" thickBot="1" x14ac:dyDescent="0.3">
      <c r="A22" s="31">
        <v>4</v>
      </c>
      <c r="B22" s="79" t="s">
        <v>1185</v>
      </c>
      <c r="C22" s="692">
        <v>118.9</v>
      </c>
      <c r="D22" s="79" t="s">
        <v>1192</v>
      </c>
      <c r="E22" s="692">
        <v>101.5</v>
      </c>
      <c r="F22" s="79" t="s">
        <v>1189</v>
      </c>
      <c r="G22" s="692">
        <v>129.69999999999999</v>
      </c>
      <c r="H22" s="793" t="s">
        <v>1192</v>
      </c>
      <c r="I22" s="692">
        <v>106.2</v>
      </c>
      <c r="J22" s="793" t="s">
        <v>1186</v>
      </c>
      <c r="K22" s="692">
        <v>103</v>
      </c>
      <c r="L22" s="79" t="s">
        <v>1189</v>
      </c>
      <c r="M22" s="692">
        <v>126.45897989475105</v>
      </c>
    </row>
    <row r="23" spans="1:13" ht="12.95" customHeight="1" thickBot="1" x14ac:dyDescent="0.3">
      <c r="A23" s="31">
        <v>5</v>
      </c>
      <c r="B23" s="79" t="s">
        <v>1192</v>
      </c>
      <c r="C23" s="692">
        <v>100.7</v>
      </c>
      <c r="D23" s="79" t="s">
        <v>1046</v>
      </c>
      <c r="E23" s="692">
        <v>82.2</v>
      </c>
      <c r="F23" s="79" t="s">
        <v>1192</v>
      </c>
      <c r="G23" s="692">
        <v>105.9</v>
      </c>
      <c r="H23" s="793" t="s">
        <v>1186</v>
      </c>
      <c r="I23" s="692">
        <v>95.4</v>
      </c>
      <c r="J23" s="793" t="s">
        <v>1185</v>
      </c>
      <c r="K23" s="692">
        <v>79.400000000000006</v>
      </c>
      <c r="L23" s="79" t="s">
        <v>1193</v>
      </c>
      <c r="M23" s="692">
        <v>97.888565163395924</v>
      </c>
    </row>
    <row r="24" spans="1:13" ht="12.95" customHeight="1" thickBot="1" x14ac:dyDescent="0.3">
      <c r="A24" s="31">
        <v>6</v>
      </c>
      <c r="B24" s="79" t="s">
        <v>1046</v>
      </c>
      <c r="C24" s="692">
        <v>77.900000000000006</v>
      </c>
      <c r="D24" s="79" t="s">
        <v>1185</v>
      </c>
      <c r="E24" s="692">
        <v>78.5</v>
      </c>
      <c r="F24" s="79" t="s">
        <v>1046</v>
      </c>
      <c r="G24" s="692">
        <v>74.5</v>
      </c>
      <c r="H24" s="1015" t="s">
        <v>1190</v>
      </c>
      <c r="I24" s="1012">
        <v>79.7</v>
      </c>
      <c r="J24" s="1015" t="s">
        <v>1190</v>
      </c>
      <c r="K24" s="1012">
        <v>75.8</v>
      </c>
      <c r="L24" s="79" t="s">
        <v>1046</v>
      </c>
      <c r="M24" s="692">
        <v>79.669811046161087</v>
      </c>
    </row>
    <row r="25" spans="1:13" ht="12.95" customHeight="1" thickBot="1" x14ac:dyDescent="0.3">
      <c r="A25" s="31">
        <v>7</v>
      </c>
      <c r="B25" s="280" t="s">
        <v>1190</v>
      </c>
      <c r="C25" s="1012">
        <v>75.8</v>
      </c>
      <c r="D25" s="280" t="s">
        <v>1190</v>
      </c>
      <c r="E25" s="1012">
        <v>79.2</v>
      </c>
      <c r="F25" s="79" t="s">
        <v>1188</v>
      </c>
      <c r="G25" s="692">
        <v>74.5</v>
      </c>
      <c r="H25" s="793" t="s">
        <v>1185</v>
      </c>
      <c r="I25" s="692">
        <v>74.599999999999994</v>
      </c>
      <c r="J25" s="793" t="s">
        <v>1046</v>
      </c>
      <c r="K25" s="692">
        <v>72.5</v>
      </c>
      <c r="L25" s="280" t="s">
        <v>1190</v>
      </c>
      <c r="M25" s="1012">
        <v>77.133741337062759</v>
      </c>
    </row>
    <row r="26" spans="1:13" ht="12.95" customHeight="1" thickBot="1" x14ac:dyDescent="0.3">
      <c r="A26" s="31">
        <v>8</v>
      </c>
      <c r="B26" s="79" t="s">
        <v>1194</v>
      </c>
      <c r="C26" s="692">
        <v>50.8</v>
      </c>
      <c r="D26" s="79" t="s">
        <v>1193</v>
      </c>
      <c r="E26" s="692">
        <v>37.700000000000003</v>
      </c>
      <c r="F26" s="280" t="s">
        <v>1190</v>
      </c>
      <c r="G26" s="1012">
        <v>62.5</v>
      </c>
      <c r="H26" s="793" t="s">
        <v>1046</v>
      </c>
      <c r="I26" s="692">
        <v>73.599999999999994</v>
      </c>
      <c r="J26" s="793" t="s">
        <v>1192</v>
      </c>
      <c r="K26" s="692">
        <v>64.900000000000006</v>
      </c>
      <c r="L26" s="79" t="s">
        <v>1185</v>
      </c>
      <c r="M26" s="692">
        <v>70.494427023908045</v>
      </c>
    </row>
    <row r="27" spans="1:13" ht="12.95" customHeight="1" thickBot="1" x14ac:dyDescent="0.3">
      <c r="A27" s="31">
        <v>9</v>
      </c>
      <c r="B27" s="79" t="s">
        <v>1193</v>
      </c>
      <c r="C27" s="692">
        <v>37.700000000000003</v>
      </c>
      <c r="D27" s="79" t="s">
        <v>1194</v>
      </c>
      <c r="E27" s="692">
        <v>33.299999999999997</v>
      </c>
      <c r="F27" s="79" t="s">
        <v>1194</v>
      </c>
      <c r="G27" s="692">
        <v>31.3</v>
      </c>
      <c r="H27" s="793" t="s">
        <v>1194</v>
      </c>
      <c r="I27" s="692">
        <v>39</v>
      </c>
      <c r="J27" s="793" t="s">
        <v>1194</v>
      </c>
      <c r="K27" s="692">
        <v>30.4</v>
      </c>
      <c r="L27" s="79" t="s">
        <v>1195</v>
      </c>
      <c r="M27" s="692">
        <v>61.751191132044639</v>
      </c>
    </row>
    <row r="28" spans="1:13" ht="12.95" customHeight="1" x14ac:dyDescent="0.25">
      <c r="A28" s="317">
        <v>10</v>
      </c>
      <c r="B28" s="89"/>
      <c r="C28" s="1001"/>
      <c r="D28" s="89"/>
      <c r="E28" s="1001"/>
      <c r="F28" s="89" t="s">
        <v>1193</v>
      </c>
      <c r="G28" s="1001">
        <v>16.3</v>
      </c>
      <c r="H28" s="1006"/>
      <c r="I28" s="1001"/>
      <c r="J28" s="89"/>
      <c r="K28" s="1001"/>
      <c r="L28" s="89" t="s">
        <v>1201</v>
      </c>
      <c r="M28" s="1001">
        <v>22.903699559409745</v>
      </c>
    </row>
    <row r="29" spans="1:13" ht="64.5" customHeight="1" x14ac:dyDescent="0.25">
      <c r="A29" s="336"/>
      <c r="B29" s="336"/>
      <c r="C29" s="336"/>
      <c r="D29" s="336"/>
      <c r="E29" s="336"/>
      <c r="F29" s="1021" t="s">
        <v>1196</v>
      </c>
      <c r="G29" s="1021"/>
      <c r="H29" s="1021" t="s">
        <v>1197</v>
      </c>
      <c r="I29" s="1021"/>
      <c r="J29" s="1021" t="s">
        <v>1198</v>
      </c>
      <c r="K29" s="1021"/>
      <c r="L29" s="1021" t="s">
        <v>1199</v>
      </c>
      <c r="M29" s="1021"/>
    </row>
    <row r="30" spans="1:13" ht="13.15" customHeight="1" x14ac:dyDescent="0.25">
      <c r="A30" s="634" t="s">
        <v>1202</v>
      </c>
      <c r="B30" s="336"/>
      <c r="C30" s="336"/>
      <c r="D30" s="336"/>
      <c r="E30" s="336"/>
      <c r="F30" s="336"/>
      <c r="G30" s="336"/>
      <c r="H30" s="635"/>
      <c r="I30" s="635"/>
      <c r="J30" s="336"/>
      <c r="K30" s="336"/>
      <c r="L30" s="336"/>
      <c r="M30" s="336"/>
    </row>
    <row r="31" spans="1:13" ht="12.95" customHeight="1" x14ac:dyDescent="0.25">
      <c r="A31" s="453"/>
      <c r="B31" s="1023" t="s">
        <v>1589</v>
      </c>
      <c r="C31" s="1023"/>
      <c r="D31" s="1023" t="s">
        <v>1590</v>
      </c>
      <c r="E31" s="1023"/>
      <c r="F31" s="1023" t="s">
        <v>1591</v>
      </c>
      <c r="G31" s="1023"/>
      <c r="H31" s="1024" t="s">
        <v>1592</v>
      </c>
      <c r="I31" s="1024"/>
      <c r="J31" s="1023" t="s">
        <v>1593</v>
      </c>
      <c r="K31" s="1023"/>
      <c r="L31" s="1023" t="s">
        <v>1594</v>
      </c>
      <c r="M31" s="1023"/>
    </row>
    <row r="32" spans="1:13" ht="12.95" customHeight="1" thickBot="1" x14ac:dyDescent="0.3">
      <c r="A32" s="313">
        <v>1</v>
      </c>
      <c r="B32" s="88" t="s">
        <v>1192</v>
      </c>
      <c r="C32" s="998">
        <v>27.6</v>
      </c>
      <c r="D32" s="88" t="s">
        <v>1184</v>
      </c>
      <c r="E32" s="998">
        <v>21.4</v>
      </c>
      <c r="F32" s="88" t="s">
        <v>1186</v>
      </c>
      <c r="G32" s="998">
        <v>32</v>
      </c>
      <c r="H32" s="1005" t="s">
        <v>1186</v>
      </c>
      <c r="I32" s="998">
        <v>29</v>
      </c>
      <c r="J32" s="1005" t="s">
        <v>1186</v>
      </c>
      <c r="K32" s="998">
        <v>31.6</v>
      </c>
      <c r="L32" s="1007" t="s">
        <v>1186</v>
      </c>
      <c r="M32" s="1008">
        <v>40.250641834558984</v>
      </c>
    </row>
    <row r="33" spans="1:13" ht="12.95" customHeight="1" thickBot="1" x14ac:dyDescent="0.3">
      <c r="A33" s="31">
        <v>2</v>
      </c>
      <c r="B33" s="79" t="s">
        <v>1184</v>
      </c>
      <c r="C33" s="692">
        <v>24.3</v>
      </c>
      <c r="D33" s="79" t="s">
        <v>1192</v>
      </c>
      <c r="E33" s="692">
        <v>19.3</v>
      </c>
      <c r="F33" s="79" t="s">
        <v>1192</v>
      </c>
      <c r="G33" s="692">
        <v>20.7</v>
      </c>
      <c r="H33" s="793" t="s">
        <v>1192</v>
      </c>
      <c r="I33" s="692">
        <v>19.3</v>
      </c>
      <c r="J33" s="793" t="s">
        <v>1185</v>
      </c>
      <c r="K33" s="692">
        <v>14.2</v>
      </c>
      <c r="L33" s="794" t="s">
        <v>1193</v>
      </c>
      <c r="M33" s="729">
        <v>14.091650589455897</v>
      </c>
    </row>
    <row r="34" spans="1:13" ht="12.95" customHeight="1" thickBot="1" x14ac:dyDescent="0.3">
      <c r="A34" s="31">
        <v>3</v>
      </c>
      <c r="B34" s="79" t="s">
        <v>1185</v>
      </c>
      <c r="C34" s="692">
        <v>23</v>
      </c>
      <c r="D34" s="79" t="s">
        <v>1185</v>
      </c>
      <c r="E34" s="692">
        <v>15.8</v>
      </c>
      <c r="F34" s="79" t="s">
        <v>1185</v>
      </c>
      <c r="G34" s="692">
        <v>17.2</v>
      </c>
      <c r="H34" s="793" t="s">
        <v>1184</v>
      </c>
      <c r="I34" s="692">
        <v>17.3</v>
      </c>
      <c r="J34" s="793" t="s">
        <v>1184</v>
      </c>
      <c r="K34" s="692">
        <v>13.3</v>
      </c>
      <c r="L34" s="794" t="s">
        <v>1185</v>
      </c>
      <c r="M34" s="729">
        <v>11.749071170651341</v>
      </c>
    </row>
    <row r="35" spans="1:13" ht="12.95" customHeight="1" thickBot="1" x14ac:dyDescent="0.3">
      <c r="A35" s="31">
        <v>4</v>
      </c>
      <c r="B35" s="79" t="s">
        <v>1194</v>
      </c>
      <c r="C35" s="692">
        <v>9.4</v>
      </c>
      <c r="D35" s="79" t="s">
        <v>1194</v>
      </c>
      <c r="E35" s="692">
        <v>15.3</v>
      </c>
      <c r="F35" s="79" t="s">
        <v>1187</v>
      </c>
      <c r="G35" s="692">
        <v>17.2</v>
      </c>
      <c r="H35" s="793" t="s">
        <v>1194</v>
      </c>
      <c r="I35" s="692">
        <v>16.7</v>
      </c>
      <c r="J35" s="793" t="s">
        <v>1192</v>
      </c>
      <c r="K35" s="692">
        <v>11.8</v>
      </c>
      <c r="L35" s="79" t="s">
        <v>1184</v>
      </c>
      <c r="M35" s="729">
        <v>11.196553253046583</v>
      </c>
    </row>
    <row r="36" spans="1:13" ht="12.95" customHeight="1" thickBot="1" x14ac:dyDescent="0.3">
      <c r="A36" s="31">
        <v>5</v>
      </c>
      <c r="B36" s="79" t="s">
        <v>1189</v>
      </c>
      <c r="C36" s="692">
        <v>6.3</v>
      </c>
      <c r="D36" s="280" t="s">
        <v>1190</v>
      </c>
      <c r="E36" s="1012">
        <v>7.4</v>
      </c>
      <c r="F36" s="79" t="s">
        <v>1184</v>
      </c>
      <c r="G36" s="692">
        <v>17</v>
      </c>
      <c r="H36" s="793" t="s">
        <v>1185</v>
      </c>
      <c r="I36" s="692">
        <v>14.7</v>
      </c>
      <c r="J36" s="793" t="s">
        <v>1194</v>
      </c>
      <c r="K36" s="692">
        <v>8.6</v>
      </c>
      <c r="L36" s="794" t="s">
        <v>1194</v>
      </c>
      <c r="M36" s="729">
        <v>9.6160570669277554</v>
      </c>
    </row>
    <row r="37" spans="1:13" ht="12.95" customHeight="1" thickBot="1" x14ac:dyDescent="0.3">
      <c r="A37" s="31">
        <v>6</v>
      </c>
      <c r="B37" s="79" t="s">
        <v>1187</v>
      </c>
      <c r="C37" s="692">
        <v>6.2</v>
      </c>
      <c r="D37" s="79" t="s">
        <v>1189</v>
      </c>
      <c r="E37" s="692">
        <v>6.4</v>
      </c>
      <c r="F37" s="79" t="s">
        <v>1194</v>
      </c>
      <c r="G37" s="692">
        <v>9.6999999999999993</v>
      </c>
      <c r="H37" s="793" t="s">
        <v>1189</v>
      </c>
      <c r="I37" s="692">
        <v>5.9</v>
      </c>
      <c r="J37" s="793" t="s">
        <v>1189</v>
      </c>
      <c r="K37" s="692">
        <v>5.9</v>
      </c>
      <c r="L37" s="794" t="s">
        <v>1189</v>
      </c>
      <c r="M37" s="729">
        <v>6.8985292133315346</v>
      </c>
    </row>
    <row r="38" spans="1:13" ht="12.95" customHeight="1" thickBot="1" x14ac:dyDescent="0.35">
      <c r="A38" s="31">
        <v>7</v>
      </c>
      <c r="B38" s="280" t="s">
        <v>1190</v>
      </c>
      <c r="C38" s="1012">
        <v>5.2</v>
      </c>
      <c r="D38" s="79" t="s">
        <v>1187</v>
      </c>
      <c r="E38" s="692">
        <v>6.2</v>
      </c>
      <c r="F38" s="79" t="s">
        <v>1189</v>
      </c>
      <c r="G38" s="692">
        <v>6.4</v>
      </c>
      <c r="H38" s="793" t="s">
        <v>1046</v>
      </c>
      <c r="I38" s="692">
        <v>4.0999999999999996</v>
      </c>
      <c r="J38" s="793" t="s">
        <v>1046</v>
      </c>
      <c r="K38" s="692">
        <v>5.8</v>
      </c>
      <c r="L38" s="1017" t="s">
        <v>1190</v>
      </c>
      <c r="M38" s="730">
        <v>5.8434652528077855</v>
      </c>
    </row>
    <row r="39" spans="1:13" ht="12.95" customHeight="1" thickBot="1" x14ac:dyDescent="0.35">
      <c r="A39" s="31">
        <v>8</v>
      </c>
      <c r="B39" s="79" t="s">
        <v>1046</v>
      </c>
      <c r="C39" s="692">
        <v>4.4000000000000004</v>
      </c>
      <c r="D39" s="79" t="s">
        <v>1193</v>
      </c>
      <c r="E39" s="692">
        <v>4</v>
      </c>
      <c r="F39" s="79" t="s">
        <v>1193</v>
      </c>
      <c r="G39" s="692">
        <v>6.2</v>
      </c>
      <c r="H39" s="793" t="s">
        <v>1187</v>
      </c>
      <c r="I39" s="692">
        <v>3.9</v>
      </c>
      <c r="J39" s="1015" t="s">
        <v>1190</v>
      </c>
      <c r="K39" s="1012">
        <v>3.1</v>
      </c>
      <c r="L39" s="794" t="s">
        <v>1046</v>
      </c>
      <c r="M39" s="729">
        <v>5.6550596567212459</v>
      </c>
    </row>
    <row r="40" spans="1:13" ht="12.95" customHeight="1" thickBot="1" x14ac:dyDescent="0.3">
      <c r="A40" s="31">
        <v>9</v>
      </c>
      <c r="B40" s="79" t="s">
        <v>1193</v>
      </c>
      <c r="C40" s="692">
        <v>4</v>
      </c>
      <c r="D40" s="79" t="s">
        <v>1046</v>
      </c>
      <c r="E40" s="692">
        <v>3.6</v>
      </c>
      <c r="F40" s="79" t="s">
        <v>1046</v>
      </c>
      <c r="G40" s="692">
        <v>4.0999999999999996</v>
      </c>
      <c r="H40" s="1015" t="s">
        <v>1190</v>
      </c>
      <c r="I40" s="1012">
        <v>3.7</v>
      </c>
      <c r="J40" s="793" t="s">
        <v>1187</v>
      </c>
      <c r="K40" s="692">
        <v>2.1</v>
      </c>
      <c r="L40" s="794" t="s">
        <v>1195</v>
      </c>
      <c r="M40" s="729">
        <v>3.3297210904533872</v>
      </c>
    </row>
    <row r="41" spans="1:13" ht="12.95" customHeight="1" x14ac:dyDescent="0.3">
      <c r="A41" s="317">
        <v>10</v>
      </c>
      <c r="B41" s="89"/>
      <c r="C41" s="1001"/>
      <c r="D41" s="89"/>
      <c r="E41" s="1001"/>
      <c r="F41" s="277" t="s">
        <v>1190</v>
      </c>
      <c r="G41" s="1016">
        <v>3.9</v>
      </c>
      <c r="H41" s="89"/>
      <c r="I41" s="1001"/>
      <c r="J41" s="89"/>
      <c r="K41" s="1001"/>
      <c r="L41" s="1009" t="s">
        <v>1187</v>
      </c>
      <c r="M41" s="1010">
        <v>2.9677993767621311</v>
      </c>
    </row>
    <row r="42" spans="1:13" ht="57.75" customHeight="1" x14ac:dyDescent="0.3">
      <c r="A42" s="336"/>
      <c r="B42" s="336"/>
      <c r="C42" s="336"/>
      <c r="D42" s="336"/>
      <c r="E42" s="336"/>
      <c r="F42" s="1021" t="s">
        <v>1196</v>
      </c>
      <c r="G42" s="1021"/>
      <c r="H42" s="1021" t="s">
        <v>1197</v>
      </c>
      <c r="I42" s="1021"/>
      <c r="J42" s="1021" t="s">
        <v>1198</v>
      </c>
      <c r="K42" s="1021"/>
      <c r="L42" s="1021" t="s">
        <v>1199</v>
      </c>
      <c r="M42" s="1021"/>
    </row>
    <row r="43" spans="1:13" ht="13.15" customHeight="1" x14ac:dyDescent="0.3">
      <c r="A43" s="1022"/>
      <c r="B43" s="1022"/>
      <c r="C43" s="1022"/>
      <c r="D43" s="1022"/>
      <c r="E43" s="1022"/>
      <c r="F43" s="1022"/>
      <c r="G43" s="1022"/>
    </row>
    <row r="44" spans="1:13" ht="13.15" customHeight="1" x14ac:dyDescent="0.3">
      <c r="A44" s="636"/>
    </row>
    <row r="53" spans="1:6" ht="13.15" customHeight="1" x14ac:dyDescent="0.25">
      <c r="A53" s="634" t="s">
        <v>1203</v>
      </c>
      <c r="B53" s="634" t="s">
        <v>1204</v>
      </c>
      <c r="C53" s="634" t="s">
        <v>1205</v>
      </c>
      <c r="D53" s="634" t="s">
        <v>1206</v>
      </c>
      <c r="E53" s="634" t="s">
        <v>1207</v>
      </c>
      <c r="F53" s="634" t="s">
        <v>1208</v>
      </c>
    </row>
    <row r="54" spans="1:6" ht="13.15" customHeight="1" x14ac:dyDescent="0.25">
      <c r="A54" s="336">
        <v>2014</v>
      </c>
      <c r="B54" s="336">
        <v>2013</v>
      </c>
      <c r="C54" s="336" t="s">
        <v>1209</v>
      </c>
      <c r="D54" s="336">
        <v>14</v>
      </c>
      <c r="E54" s="336"/>
      <c r="F54" s="336" t="s">
        <v>1210</v>
      </c>
    </row>
    <row r="55" spans="1:6" ht="13.15" customHeight="1" x14ac:dyDescent="0.25">
      <c r="A55" s="336">
        <v>2014</v>
      </c>
      <c r="B55" s="336">
        <v>2013</v>
      </c>
      <c r="C55" s="336" t="s">
        <v>1209</v>
      </c>
      <c r="D55" s="336">
        <v>17</v>
      </c>
      <c r="E55" s="336"/>
      <c r="F55" s="336" t="s">
        <v>1211</v>
      </c>
    </row>
    <row r="56" spans="1:6" ht="13.15" customHeight="1" x14ac:dyDescent="0.25">
      <c r="A56" s="336">
        <v>2014</v>
      </c>
      <c r="B56" s="336">
        <v>2013</v>
      </c>
      <c r="C56" s="336" t="s">
        <v>1212</v>
      </c>
      <c r="D56" s="336">
        <v>157</v>
      </c>
      <c r="E56" s="336"/>
      <c r="F56" s="336" t="s">
        <v>1213</v>
      </c>
    </row>
    <row r="57" spans="1:6" ht="13.15" customHeight="1" x14ac:dyDescent="0.25">
      <c r="A57" s="336">
        <v>2015</v>
      </c>
      <c r="B57" s="336">
        <v>2013</v>
      </c>
      <c r="C57" s="336" t="s">
        <v>1209</v>
      </c>
      <c r="D57" s="336">
        <v>66</v>
      </c>
      <c r="E57" s="336"/>
      <c r="F57" s="336" t="s">
        <v>1214</v>
      </c>
    </row>
    <row r="58" spans="1:6" ht="13.15" customHeight="1" x14ac:dyDescent="0.25">
      <c r="A58" s="336">
        <v>2015</v>
      </c>
      <c r="B58" s="336">
        <v>2013</v>
      </c>
      <c r="C58" s="336" t="s">
        <v>1209</v>
      </c>
      <c r="D58" s="336"/>
      <c r="E58" s="336"/>
      <c r="F58" s="336" t="s">
        <v>1215</v>
      </c>
    </row>
    <row r="59" spans="1:6" ht="13.15" customHeight="1" x14ac:dyDescent="0.25">
      <c r="A59" s="336">
        <v>2015</v>
      </c>
      <c r="B59" s="336">
        <v>2013</v>
      </c>
      <c r="C59" s="336" t="s">
        <v>1209</v>
      </c>
      <c r="D59" s="336">
        <v>39</v>
      </c>
      <c r="E59" s="336"/>
      <c r="F59" s="336" t="s">
        <v>1216</v>
      </c>
    </row>
    <row r="60" spans="1:6" ht="13.15" customHeight="1" x14ac:dyDescent="0.25">
      <c r="A60" s="336">
        <v>2012</v>
      </c>
      <c r="B60" s="336">
        <v>2011</v>
      </c>
      <c r="C60" s="336" t="s">
        <v>1212</v>
      </c>
      <c r="D60" s="336">
        <v>62</v>
      </c>
      <c r="E60" s="336">
        <v>2011</v>
      </c>
      <c r="F60" s="336" t="s">
        <v>1217</v>
      </c>
    </row>
    <row r="61" spans="1:6" ht="13.15" customHeight="1" x14ac:dyDescent="0.25">
      <c r="A61" s="336">
        <v>2015</v>
      </c>
      <c r="B61" s="336">
        <v>2013</v>
      </c>
      <c r="C61" s="336" t="s">
        <v>1212</v>
      </c>
      <c r="D61" s="336">
        <v>62</v>
      </c>
      <c r="E61" s="336"/>
      <c r="F61" s="336" t="s">
        <v>1218</v>
      </c>
    </row>
    <row r="62" spans="1:6" ht="13.15" customHeight="1" x14ac:dyDescent="0.25">
      <c r="A62" s="336">
        <v>2014</v>
      </c>
      <c r="B62" s="336">
        <v>2013</v>
      </c>
      <c r="C62" s="336" t="s">
        <v>1209</v>
      </c>
      <c r="D62" s="336">
        <v>26</v>
      </c>
      <c r="E62" s="336"/>
      <c r="F62" s="336" t="s">
        <v>1219</v>
      </c>
    </row>
    <row r="63" spans="1:6" ht="13.15" customHeight="1" x14ac:dyDescent="0.25">
      <c r="A63" s="336">
        <v>2014</v>
      </c>
      <c r="B63" s="336">
        <v>2011</v>
      </c>
      <c r="C63" s="336" t="s">
        <v>1209</v>
      </c>
      <c r="D63" s="336">
        <v>193</v>
      </c>
      <c r="E63" s="336"/>
      <c r="F63" s="336" t="s">
        <v>1220</v>
      </c>
    </row>
    <row r="64" spans="1:6" ht="13.15" customHeight="1" x14ac:dyDescent="0.25">
      <c r="A64" s="336">
        <v>2015</v>
      </c>
      <c r="B64" s="336">
        <v>2013</v>
      </c>
      <c r="C64" s="336" t="s">
        <v>1212</v>
      </c>
      <c r="D64" s="336" t="s">
        <v>1221</v>
      </c>
      <c r="E64" s="336"/>
      <c r="F64" s="336" t="s">
        <v>1222</v>
      </c>
    </row>
  </sheetData>
  <mergeCells count="31">
    <mergeCell ref="L5:M5"/>
    <mergeCell ref="B5:C5"/>
    <mergeCell ref="D5:E5"/>
    <mergeCell ref="F5:G5"/>
    <mergeCell ref="H5:I5"/>
    <mergeCell ref="J5:K5"/>
    <mergeCell ref="F16:G16"/>
    <mergeCell ref="H16:I16"/>
    <mergeCell ref="J16:K16"/>
    <mergeCell ref="L16:M16"/>
    <mergeCell ref="B18:C18"/>
    <mergeCell ref="D18:E18"/>
    <mergeCell ref="F18:G18"/>
    <mergeCell ref="H18:I18"/>
    <mergeCell ref="J18:K18"/>
    <mergeCell ref="L18:M18"/>
    <mergeCell ref="F29:G29"/>
    <mergeCell ref="H29:I29"/>
    <mergeCell ref="J29:K29"/>
    <mergeCell ref="L29:M29"/>
    <mergeCell ref="B31:C31"/>
    <mergeCell ref="D31:E31"/>
    <mergeCell ref="F31:G31"/>
    <mergeCell ref="H31:I31"/>
    <mergeCell ref="J31:K31"/>
    <mergeCell ref="L31:M31"/>
    <mergeCell ref="F42:G42"/>
    <mergeCell ref="H42:I42"/>
    <mergeCell ref="J42:K42"/>
    <mergeCell ref="L42:M42"/>
    <mergeCell ref="A43:G43"/>
  </mergeCells>
  <pageMargins left="0.25" right="0.25" top="0.75" bottom="0.75" header="0.3" footer="0.3"/>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zoomScale="80" zoomScaleNormal="80" workbookViewId="0"/>
  </sheetViews>
  <sheetFormatPr defaultRowHeight="15" x14ac:dyDescent="0.25"/>
  <cols>
    <col min="1" max="1" width="44.28515625" customWidth="1"/>
    <col min="2" max="2" width="4.7109375" style="3" customWidth="1"/>
    <col min="3" max="3" width="4.85546875" style="3" bestFit="1" customWidth="1"/>
    <col min="4" max="4" width="4.140625" style="3" customWidth="1"/>
    <col min="5" max="5" width="4.85546875" style="3" bestFit="1" customWidth="1"/>
    <col min="6" max="6" width="3.85546875" style="3" customWidth="1"/>
    <col min="7" max="7" width="4.85546875" style="3" bestFit="1" customWidth="1"/>
    <col min="8" max="8" width="4.5703125" style="3" customWidth="1"/>
    <col min="9" max="9" width="6.42578125" style="400" bestFit="1" customWidth="1"/>
    <col min="10" max="10" width="2.140625" customWidth="1"/>
    <col min="11" max="17" width="5.42578125" customWidth="1"/>
    <col min="18" max="18" width="5.5703125" customWidth="1"/>
  </cols>
  <sheetData>
    <row r="1" spans="1:18" ht="14.45" x14ac:dyDescent="0.3">
      <c r="A1" s="332" t="s">
        <v>1438</v>
      </c>
    </row>
    <row r="3" spans="1:18" ht="12.6" customHeight="1" x14ac:dyDescent="0.3">
      <c r="A3" s="893" t="s">
        <v>1281</v>
      </c>
      <c r="B3" s="894" t="s">
        <v>1282</v>
      </c>
      <c r="C3" s="894" t="s">
        <v>1077</v>
      </c>
      <c r="D3" s="894" t="s">
        <v>1283</v>
      </c>
      <c r="E3" s="894" t="s">
        <v>1284</v>
      </c>
      <c r="F3" s="894" t="s">
        <v>1285</v>
      </c>
      <c r="G3" s="894" t="s">
        <v>1286</v>
      </c>
      <c r="H3" s="894" t="s">
        <v>1287</v>
      </c>
      <c r="I3" s="895" t="s">
        <v>1288</v>
      </c>
      <c r="J3" s="893"/>
      <c r="K3" s="894" t="s">
        <v>1282</v>
      </c>
      <c r="L3" s="894" t="s">
        <v>1077</v>
      </c>
      <c r="M3" s="894" t="s">
        <v>1283</v>
      </c>
      <c r="N3" s="894" t="s">
        <v>1284</v>
      </c>
      <c r="O3" s="894" t="s">
        <v>1285</v>
      </c>
      <c r="P3" s="894" t="s">
        <v>1286</v>
      </c>
      <c r="Q3" s="894" t="s">
        <v>1287</v>
      </c>
      <c r="R3" s="895" t="s">
        <v>1288</v>
      </c>
    </row>
    <row r="4" spans="1:18" ht="12.6" customHeight="1" x14ac:dyDescent="0.3">
      <c r="A4" s="82" t="s">
        <v>1289</v>
      </c>
      <c r="B4" s="333">
        <v>179</v>
      </c>
      <c r="C4" s="333">
        <v>180</v>
      </c>
      <c r="D4" s="333">
        <v>44</v>
      </c>
      <c r="E4" s="333">
        <v>240</v>
      </c>
      <c r="F4" s="333">
        <v>11</v>
      </c>
      <c r="G4" s="333">
        <v>241</v>
      </c>
      <c r="H4" s="333">
        <v>64</v>
      </c>
      <c r="I4" s="401">
        <v>959</v>
      </c>
      <c r="J4" s="82"/>
      <c r="K4" s="402">
        <f>B4/B7</f>
        <v>0.43765281173594134</v>
      </c>
      <c r="L4" s="402">
        <f t="shared" ref="L4:R4" si="0">C4/C7</f>
        <v>0.37113402061855671</v>
      </c>
      <c r="M4" s="402">
        <f t="shared" si="0"/>
        <v>0.29729729729729731</v>
      </c>
      <c r="N4" s="402">
        <f t="shared" si="0"/>
        <v>0.51502145922746778</v>
      </c>
      <c r="O4" s="402">
        <f t="shared" si="0"/>
        <v>0.5</v>
      </c>
      <c r="P4" s="402">
        <f t="shared" si="0"/>
        <v>0.33333333333333331</v>
      </c>
      <c r="Q4" s="402">
        <f t="shared" si="0"/>
        <v>0.49230769230769234</v>
      </c>
      <c r="R4" s="402">
        <f t="shared" si="0"/>
        <v>0.40243390684011748</v>
      </c>
    </row>
    <row r="5" spans="1:18" ht="12.6" customHeight="1" x14ac:dyDescent="0.3">
      <c r="A5" s="82" t="s">
        <v>1290</v>
      </c>
      <c r="B5" s="333">
        <v>171</v>
      </c>
      <c r="C5" s="333">
        <v>193</v>
      </c>
      <c r="D5" s="333">
        <v>54</v>
      </c>
      <c r="E5" s="333">
        <v>190</v>
      </c>
      <c r="F5" s="333">
        <v>11</v>
      </c>
      <c r="G5" s="333">
        <v>292</v>
      </c>
      <c r="H5" s="333">
        <v>37</v>
      </c>
      <c r="I5" s="401">
        <v>948</v>
      </c>
      <c r="J5" s="82"/>
      <c r="K5" s="402">
        <f>B5/B7</f>
        <v>0.41809290953545231</v>
      </c>
      <c r="L5" s="402">
        <f t="shared" ref="L5:R5" si="1">C5/C7</f>
        <v>0.39793814432989688</v>
      </c>
      <c r="M5" s="402">
        <f t="shared" si="1"/>
        <v>0.36486486486486486</v>
      </c>
      <c r="N5" s="402">
        <f t="shared" si="1"/>
        <v>0.40772532188841204</v>
      </c>
      <c r="O5" s="402">
        <f t="shared" si="1"/>
        <v>0.5</v>
      </c>
      <c r="P5" s="402">
        <f t="shared" si="1"/>
        <v>0.40387275242047027</v>
      </c>
      <c r="Q5" s="402">
        <f t="shared" si="1"/>
        <v>0.2846153846153846</v>
      </c>
      <c r="R5" s="402">
        <f t="shared" si="1"/>
        <v>0.39781787662610157</v>
      </c>
    </row>
    <row r="6" spans="1:18" ht="12.6" customHeight="1" x14ac:dyDescent="0.3">
      <c r="A6" s="82" t="s">
        <v>1291</v>
      </c>
      <c r="B6" s="333">
        <v>59</v>
      </c>
      <c r="C6" s="333">
        <v>112</v>
      </c>
      <c r="D6" s="333">
        <v>50</v>
      </c>
      <c r="E6" s="333">
        <v>36</v>
      </c>
      <c r="F6" s="333" t="s">
        <v>71</v>
      </c>
      <c r="G6" s="333">
        <v>190</v>
      </c>
      <c r="H6" s="333">
        <v>29</v>
      </c>
      <c r="I6" s="401">
        <v>476</v>
      </c>
      <c r="J6" s="82"/>
      <c r="K6" s="402">
        <f>B6/B7</f>
        <v>0.14425427872860636</v>
      </c>
      <c r="L6" s="402">
        <f t="shared" ref="L6:R6" si="2">C6/C7</f>
        <v>0.2309278350515464</v>
      </c>
      <c r="M6" s="402">
        <f t="shared" si="2"/>
        <v>0.33783783783783783</v>
      </c>
      <c r="N6" s="402">
        <f t="shared" si="2"/>
        <v>7.7253218884120178E-2</v>
      </c>
      <c r="O6" s="402"/>
      <c r="P6" s="402">
        <f t="shared" si="2"/>
        <v>0.26279391424619641</v>
      </c>
      <c r="Q6" s="402">
        <f t="shared" si="2"/>
        <v>0.22307692307692309</v>
      </c>
      <c r="R6" s="402">
        <f t="shared" si="2"/>
        <v>0.19974821653378094</v>
      </c>
    </row>
    <row r="7" spans="1:18" ht="12.6" customHeight="1" thickBot="1" x14ac:dyDescent="0.35">
      <c r="A7" s="403" t="s">
        <v>1288</v>
      </c>
      <c r="B7" s="404">
        <v>409</v>
      </c>
      <c r="C7" s="404">
        <v>485</v>
      </c>
      <c r="D7" s="404">
        <v>148</v>
      </c>
      <c r="E7" s="404">
        <v>466</v>
      </c>
      <c r="F7" s="404">
        <v>22</v>
      </c>
      <c r="G7" s="404">
        <v>723</v>
      </c>
      <c r="H7" s="404">
        <v>130</v>
      </c>
      <c r="I7" s="405">
        <v>2383</v>
      </c>
      <c r="J7" s="82"/>
      <c r="K7" s="406">
        <f>B7/B7</f>
        <v>1</v>
      </c>
      <c r="L7" s="406">
        <f t="shared" ref="L7:R7" si="3">C7/C7</f>
        <v>1</v>
      </c>
      <c r="M7" s="406">
        <f t="shared" si="3"/>
        <v>1</v>
      </c>
      <c r="N7" s="406">
        <f t="shared" si="3"/>
        <v>1</v>
      </c>
      <c r="O7" s="406">
        <f t="shared" si="3"/>
        <v>1</v>
      </c>
      <c r="P7" s="406">
        <f t="shared" si="3"/>
        <v>1</v>
      </c>
      <c r="Q7" s="406">
        <f t="shared" si="3"/>
        <v>1</v>
      </c>
      <c r="R7" s="406">
        <f t="shared" si="3"/>
        <v>1</v>
      </c>
    </row>
    <row r="8" spans="1:18" ht="12.6" customHeight="1" x14ac:dyDescent="0.3">
      <c r="A8" s="82"/>
      <c r="B8" s="333"/>
      <c r="C8" s="333"/>
      <c r="D8" s="333"/>
      <c r="E8" s="333"/>
      <c r="F8" s="333"/>
      <c r="G8" s="333"/>
      <c r="H8" s="333"/>
      <c r="I8" s="401"/>
      <c r="J8" s="82"/>
      <c r="K8" s="333"/>
      <c r="L8" s="333"/>
      <c r="M8" s="333"/>
      <c r="N8" s="333"/>
      <c r="O8" s="333"/>
      <c r="P8" s="333"/>
      <c r="Q8" s="333"/>
      <c r="R8" s="401"/>
    </row>
    <row r="9" spans="1:18" ht="12.6" customHeight="1" x14ac:dyDescent="0.3">
      <c r="A9" s="893" t="s">
        <v>1292</v>
      </c>
      <c r="B9" s="894" t="s">
        <v>1282</v>
      </c>
      <c r="C9" s="894" t="s">
        <v>1077</v>
      </c>
      <c r="D9" s="894" t="s">
        <v>1283</v>
      </c>
      <c r="E9" s="894" t="s">
        <v>1284</v>
      </c>
      <c r="F9" s="894" t="s">
        <v>1285</v>
      </c>
      <c r="G9" s="894" t="s">
        <v>1286</v>
      </c>
      <c r="H9" s="894" t="s">
        <v>1287</v>
      </c>
      <c r="I9" s="895" t="s">
        <v>1288</v>
      </c>
      <c r="J9" s="893"/>
      <c r="K9" s="894" t="s">
        <v>1282</v>
      </c>
      <c r="L9" s="894" t="s">
        <v>1077</v>
      </c>
      <c r="M9" s="894" t="s">
        <v>1283</v>
      </c>
      <c r="N9" s="894" t="s">
        <v>1284</v>
      </c>
      <c r="O9" s="894" t="s">
        <v>1285</v>
      </c>
      <c r="P9" s="894" t="s">
        <v>1286</v>
      </c>
      <c r="Q9" s="894" t="s">
        <v>1287</v>
      </c>
      <c r="R9" s="895" t="s">
        <v>1288</v>
      </c>
    </row>
    <row r="10" spans="1:18" ht="12.6" customHeight="1" x14ac:dyDescent="0.3">
      <c r="A10" s="82" t="s">
        <v>1289</v>
      </c>
      <c r="B10" s="333">
        <v>46</v>
      </c>
      <c r="C10" s="333">
        <v>40</v>
      </c>
      <c r="D10" s="333">
        <v>9</v>
      </c>
      <c r="E10" s="333">
        <v>53</v>
      </c>
      <c r="F10" s="333" t="s">
        <v>71</v>
      </c>
      <c r="G10" s="333">
        <v>50</v>
      </c>
      <c r="H10" s="333">
        <v>10</v>
      </c>
      <c r="I10" s="401">
        <v>208</v>
      </c>
      <c r="J10" s="82"/>
      <c r="K10" s="402">
        <f>B10/B13</f>
        <v>0.11948051948051948</v>
      </c>
      <c r="L10" s="402">
        <f t="shared" ref="L10:N10" si="4">C10/C13</f>
        <v>8.7336244541484712E-2</v>
      </c>
      <c r="M10" s="402">
        <f t="shared" si="4"/>
        <v>6.25E-2</v>
      </c>
      <c r="N10" s="402">
        <f t="shared" si="4"/>
        <v>0.11699779249448124</v>
      </c>
      <c r="O10" s="402"/>
      <c r="P10" s="402">
        <f t="shared" ref="P10:R10" si="5">G10/G13</f>
        <v>7.2674418604651167E-2</v>
      </c>
      <c r="Q10" s="402">
        <f t="shared" si="5"/>
        <v>8.6956521739130432E-2</v>
      </c>
      <c r="R10" s="402">
        <f t="shared" si="5"/>
        <v>9.1954022988505746E-2</v>
      </c>
    </row>
    <row r="11" spans="1:18" ht="12.6" customHeight="1" x14ac:dyDescent="0.3">
      <c r="A11" s="82" t="s">
        <v>1290</v>
      </c>
      <c r="B11" s="333">
        <v>97</v>
      </c>
      <c r="C11" s="333">
        <v>101</v>
      </c>
      <c r="D11" s="333">
        <v>35</v>
      </c>
      <c r="E11" s="333">
        <v>131</v>
      </c>
      <c r="F11" s="333" t="s">
        <v>71</v>
      </c>
      <c r="G11" s="333">
        <v>134</v>
      </c>
      <c r="H11" s="333">
        <v>23</v>
      </c>
      <c r="I11" s="401">
        <v>521</v>
      </c>
      <c r="J11" s="82"/>
      <c r="K11" s="402">
        <f>B11/B13</f>
        <v>0.25194805194805192</v>
      </c>
      <c r="L11" s="402">
        <f t="shared" ref="L11:N11" si="6">C11/C13</f>
        <v>0.2205240174672489</v>
      </c>
      <c r="M11" s="402">
        <f t="shared" si="6"/>
        <v>0.24305555555555555</v>
      </c>
      <c r="N11" s="402">
        <f t="shared" si="6"/>
        <v>0.28918322295805737</v>
      </c>
      <c r="O11" s="402"/>
      <c r="P11" s="402">
        <f t="shared" ref="P11:R11" si="7">G11/G13</f>
        <v>0.19476744186046513</v>
      </c>
      <c r="Q11" s="402">
        <f t="shared" si="7"/>
        <v>0.2</v>
      </c>
      <c r="R11" s="402">
        <f t="shared" si="7"/>
        <v>0.23032714412024757</v>
      </c>
    </row>
    <row r="12" spans="1:18" ht="12.6" customHeight="1" x14ac:dyDescent="0.3">
      <c r="A12" s="82" t="s">
        <v>1291</v>
      </c>
      <c r="B12" s="333">
        <v>242</v>
      </c>
      <c r="C12" s="333">
        <v>317</v>
      </c>
      <c r="D12" s="333">
        <v>100</v>
      </c>
      <c r="E12" s="333">
        <v>269</v>
      </c>
      <c r="F12" s="333">
        <v>19</v>
      </c>
      <c r="G12" s="333">
        <v>504</v>
      </c>
      <c r="H12" s="333">
        <v>82</v>
      </c>
      <c r="I12" s="407">
        <v>1533</v>
      </c>
      <c r="J12" s="82"/>
      <c r="K12" s="402">
        <f>B12/B13</f>
        <v>0.62857142857142856</v>
      </c>
      <c r="L12" s="402">
        <f t="shared" ref="L12:R12" si="8">C12/C13</f>
        <v>0.69213973799126638</v>
      </c>
      <c r="M12" s="402">
        <f t="shared" si="8"/>
        <v>0.69444444444444442</v>
      </c>
      <c r="N12" s="402">
        <f t="shared" si="8"/>
        <v>0.5938189845474614</v>
      </c>
      <c r="O12" s="402">
        <f t="shared" si="8"/>
        <v>1</v>
      </c>
      <c r="P12" s="402">
        <f t="shared" si="8"/>
        <v>0.73255813953488369</v>
      </c>
      <c r="Q12" s="402">
        <f t="shared" si="8"/>
        <v>0.71304347826086956</v>
      </c>
      <c r="R12" s="402">
        <f t="shared" si="8"/>
        <v>0.67771883289124668</v>
      </c>
    </row>
    <row r="13" spans="1:18" ht="12.6" customHeight="1" thickBot="1" x14ac:dyDescent="0.35">
      <c r="A13" s="403" t="s">
        <v>1288</v>
      </c>
      <c r="B13" s="404">
        <v>385</v>
      </c>
      <c r="C13" s="404">
        <v>458</v>
      </c>
      <c r="D13" s="404">
        <v>144</v>
      </c>
      <c r="E13" s="404">
        <v>453</v>
      </c>
      <c r="F13" s="404">
        <v>19</v>
      </c>
      <c r="G13" s="404">
        <v>688</v>
      </c>
      <c r="H13" s="404">
        <v>115</v>
      </c>
      <c r="I13" s="405">
        <v>2262</v>
      </c>
      <c r="J13" s="82"/>
      <c r="K13" s="406">
        <f>B13/B13</f>
        <v>1</v>
      </c>
      <c r="L13" s="406">
        <f t="shared" ref="L13:R13" si="9">C13/C13</f>
        <v>1</v>
      </c>
      <c r="M13" s="406">
        <f t="shared" si="9"/>
        <v>1</v>
      </c>
      <c r="N13" s="406">
        <f t="shared" si="9"/>
        <v>1</v>
      </c>
      <c r="O13" s="406">
        <f t="shared" si="9"/>
        <v>1</v>
      </c>
      <c r="P13" s="406">
        <f t="shared" si="9"/>
        <v>1</v>
      </c>
      <c r="Q13" s="406">
        <f t="shared" si="9"/>
        <v>1</v>
      </c>
      <c r="R13" s="406">
        <f t="shared" si="9"/>
        <v>1</v>
      </c>
    </row>
    <row r="14" spans="1:18" ht="12.6" customHeight="1" x14ac:dyDescent="0.3">
      <c r="A14" s="82"/>
      <c r="B14" s="333"/>
      <c r="C14" s="333"/>
      <c r="D14" s="333"/>
      <c r="E14" s="333"/>
      <c r="F14" s="333"/>
      <c r="G14" s="333"/>
      <c r="H14" s="333"/>
      <c r="I14" s="401"/>
      <c r="J14" s="82"/>
      <c r="K14" s="333"/>
      <c r="L14" s="333"/>
      <c r="M14" s="333"/>
      <c r="N14" s="333"/>
      <c r="O14" s="333"/>
      <c r="P14" s="333"/>
      <c r="Q14" s="333"/>
      <c r="R14" s="401"/>
    </row>
    <row r="15" spans="1:18" ht="12.6" customHeight="1" x14ac:dyDescent="0.3">
      <c r="A15" s="893" t="s">
        <v>1293</v>
      </c>
      <c r="B15" s="894" t="s">
        <v>1282</v>
      </c>
      <c r="C15" s="894" t="s">
        <v>1077</v>
      </c>
      <c r="D15" s="894" t="s">
        <v>1283</v>
      </c>
      <c r="E15" s="894" t="s">
        <v>1284</v>
      </c>
      <c r="F15" s="894" t="s">
        <v>1285</v>
      </c>
      <c r="G15" s="894" t="s">
        <v>1286</v>
      </c>
      <c r="H15" s="894" t="s">
        <v>1287</v>
      </c>
      <c r="I15" s="895" t="s">
        <v>1288</v>
      </c>
      <c r="J15" s="893"/>
      <c r="K15" s="894" t="s">
        <v>1282</v>
      </c>
      <c r="L15" s="894" t="s">
        <v>1077</v>
      </c>
      <c r="M15" s="894" t="s">
        <v>1283</v>
      </c>
      <c r="N15" s="894" t="s">
        <v>1284</v>
      </c>
      <c r="O15" s="894" t="s">
        <v>1285</v>
      </c>
      <c r="P15" s="894" t="s">
        <v>1286</v>
      </c>
      <c r="Q15" s="894" t="s">
        <v>1287</v>
      </c>
      <c r="R15" s="895" t="s">
        <v>1288</v>
      </c>
    </row>
    <row r="16" spans="1:18" ht="12.6" customHeight="1" x14ac:dyDescent="0.3">
      <c r="A16" s="82" t="s">
        <v>1289</v>
      </c>
      <c r="B16" s="333">
        <v>50</v>
      </c>
      <c r="C16" s="333">
        <v>67</v>
      </c>
      <c r="D16" s="333">
        <v>10</v>
      </c>
      <c r="E16" s="333">
        <v>62</v>
      </c>
      <c r="F16" s="333" t="s">
        <v>71</v>
      </c>
      <c r="G16" s="333">
        <v>51</v>
      </c>
      <c r="H16" s="333">
        <v>15</v>
      </c>
      <c r="I16" s="401">
        <v>255</v>
      </c>
      <c r="J16" s="82"/>
      <c r="K16" s="402">
        <f>B16/B19</f>
        <v>0.12953367875647667</v>
      </c>
      <c r="L16" s="402">
        <f t="shared" ref="L16:N16" si="10">C16/C19</f>
        <v>0.1447084233261339</v>
      </c>
      <c r="M16" s="402">
        <f t="shared" si="10"/>
        <v>6.9930069930069935E-2</v>
      </c>
      <c r="N16" s="402">
        <f t="shared" si="10"/>
        <v>0.13777777777777778</v>
      </c>
      <c r="O16" s="402"/>
      <c r="P16" s="402">
        <f t="shared" ref="P16:R16" si="11">G16/G19</f>
        <v>7.511045655375552E-2</v>
      </c>
      <c r="Q16" s="402">
        <f t="shared" si="11"/>
        <v>0.12931034482758622</v>
      </c>
      <c r="R16" s="402">
        <f t="shared" si="11"/>
        <v>0.1130820399113082</v>
      </c>
    </row>
    <row r="17" spans="1:18" ht="12.6" customHeight="1" x14ac:dyDescent="0.3">
      <c r="A17" s="82" t="s">
        <v>1290</v>
      </c>
      <c r="B17" s="333">
        <v>96</v>
      </c>
      <c r="C17" s="333">
        <v>115</v>
      </c>
      <c r="D17" s="333">
        <v>30</v>
      </c>
      <c r="E17" s="333">
        <v>107</v>
      </c>
      <c r="F17" s="333" t="s">
        <v>71</v>
      </c>
      <c r="G17" s="333">
        <v>113</v>
      </c>
      <c r="H17" s="333">
        <v>33</v>
      </c>
      <c r="I17" s="401">
        <v>494</v>
      </c>
      <c r="J17" s="82"/>
      <c r="K17" s="402">
        <f>B17/B19</f>
        <v>0.24870466321243523</v>
      </c>
      <c r="L17" s="402">
        <f t="shared" ref="L17:N17" si="12">C17/C19</f>
        <v>0.24838012958963282</v>
      </c>
      <c r="M17" s="402">
        <f t="shared" si="12"/>
        <v>0.20979020979020979</v>
      </c>
      <c r="N17" s="402">
        <f t="shared" si="12"/>
        <v>0.23777777777777778</v>
      </c>
      <c r="O17" s="402"/>
      <c r="P17" s="402">
        <f t="shared" ref="P17:R17" si="13">G17/G19</f>
        <v>0.16642120765832105</v>
      </c>
      <c r="Q17" s="402">
        <f t="shared" si="13"/>
        <v>0.28448275862068967</v>
      </c>
      <c r="R17" s="402">
        <f t="shared" si="13"/>
        <v>0.21906873614190686</v>
      </c>
    </row>
    <row r="18" spans="1:18" ht="12.6" customHeight="1" x14ac:dyDescent="0.3">
      <c r="A18" s="82" t="s">
        <v>1291</v>
      </c>
      <c r="B18" s="333">
        <v>240</v>
      </c>
      <c r="C18" s="333">
        <v>281</v>
      </c>
      <c r="D18" s="333">
        <v>103</v>
      </c>
      <c r="E18" s="333">
        <v>281</v>
      </c>
      <c r="F18" s="333">
        <v>18</v>
      </c>
      <c r="G18" s="333">
        <v>515</v>
      </c>
      <c r="H18" s="333">
        <v>68</v>
      </c>
      <c r="I18" s="407">
        <v>1506</v>
      </c>
      <c r="J18" s="82"/>
      <c r="K18" s="402">
        <f>B18/B19</f>
        <v>0.62176165803108807</v>
      </c>
      <c r="L18" s="402">
        <f t="shared" ref="L18:R18" si="14">C18/C19</f>
        <v>0.60691144708423328</v>
      </c>
      <c r="M18" s="402">
        <f t="shared" si="14"/>
        <v>0.72027972027972031</v>
      </c>
      <c r="N18" s="402">
        <f t="shared" si="14"/>
        <v>0.62444444444444447</v>
      </c>
      <c r="O18" s="402">
        <f t="shared" si="14"/>
        <v>1</v>
      </c>
      <c r="P18" s="402">
        <f t="shared" si="14"/>
        <v>0.75846833578792339</v>
      </c>
      <c r="Q18" s="402">
        <f t="shared" si="14"/>
        <v>0.58620689655172409</v>
      </c>
      <c r="R18" s="402">
        <f t="shared" si="14"/>
        <v>0.66784922394678492</v>
      </c>
    </row>
    <row r="19" spans="1:18" ht="12.6" customHeight="1" thickBot="1" x14ac:dyDescent="0.35">
      <c r="A19" s="403" t="s">
        <v>1288</v>
      </c>
      <c r="B19" s="404">
        <v>386</v>
      </c>
      <c r="C19" s="404">
        <v>463</v>
      </c>
      <c r="D19" s="404">
        <v>143</v>
      </c>
      <c r="E19" s="404">
        <v>450</v>
      </c>
      <c r="F19" s="404">
        <v>18</v>
      </c>
      <c r="G19" s="404">
        <v>679</v>
      </c>
      <c r="H19" s="404">
        <v>116</v>
      </c>
      <c r="I19" s="405">
        <v>2255</v>
      </c>
      <c r="J19" s="82"/>
      <c r="K19" s="406">
        <f>B19/B19</f>
        <v>1</v>
      </c>
      <c r="L19" s="406">
        <f t="shared" ref="L19:R19" si="15">C19/C19</f>
        <v>1</v>
      </c>
      <c r="M19" s="406">
        <f t="shared" si="15"/>
        <v>1</v>
      </c>
      <c r="N19" s="406">
        <f t="shared" si="15"/>
        <v>1</v>
      </c>
      <c r="O19" s="406">
        <f t="shared" si="15"/>
        <v>1</v>
      </c>
      <c r="P19" s="406">
        <f t="shared" si="15"/>
        <v>1</v>
      </c>
      <c r="Q19" s="406">
        <f t="shared" si="15"/>
        <v>1</v>
      </c>
      <c r="R19" s="406">
        <f t="shared" si="15"/>
        <v>1</v>
      </c>
    </row>
    <row r="20" spans="1:18" ht="12.6" customHeight="1" x14ac:dyDescent="0.3">
      <c r="A20" s="82"/>
      <c r="B20" s="333"/>
      <c r="C20" s="333"/>
      <c r="D20" s="333"/>
      <c r="E20" s="333"/>
      <c r="F20" s="333"/>
      <c r="G20" s="333"/>
      <c r="H20" s="333"/>
      <c r="I20" s="401"/>
      <c r="J20" s="82"/>
      <c r="K20" s="333"/>
      <c r="L20" s="333"/>
      <c r="M20" s="333"/>
      <c r="N20" s="333"/>
      <c r="O20" s="333"/>
      <c r="P20" s="333"/>
      <c r="Q20" s="333"/>
      <c r="R20" s="401"/>
    </row>
    <row r="21" spans="1:18" ht="12.6" customHeight="1" x14ac:dyDescent="0.3">
      <c r="A21" s="893" t="s">
        <v>1294</v>
      </c>
      <c r="B21" s="894" t="s">
        <v>1282</v>
      </c>
      <c r="C21" s="894" t="s">
        <v>1077</v>
      </c>
      <c r="D21" s="894" t="s">
        <v>1283</v>
      </c>
      <c r="E21" s="894" t="s">
        <v>1284</v>
      </c>
      <c r="F21" s="894" t="s">
        <v>1285</v>
      </c>
      <c r="G21" s="894" t="s">
        <v>1286</v>
      </c>
      <c r="H21" s="894" t="s">
        <v>1287</v>
      </c>
      <c r="I21" s="895" t="s">
        <v>1288</v>
      </c>
      <c r="J21" s="893"/>
      <c r="K21" s="894" t="s">
        <v>1282</v>
      </c>
      <c r="L21" s="894" t="s">
        <v>1077</v>
      </c>
      <c r="M21" s="894" t="s">
        <v>1283</v>
      </c>
      <c r="N21" s="894" t="s">
        <v>1284</v>
      </c>
      <c r="O21" s="894" t="s">
        <v>1285</v>
      </c>
      <c r="P21" s="894" t="s">
        <v>1286</v>
      </c>
      <c r="Q21" s="894" t="s">
        <v>1287</v>
      </c>
      <c r="R21" s="895" t="s">
        <v>1288</v>
      </c>
    </row>
    <row r="22" spans="1:18" ht="12.6" customHeight="1" x14ac:dyDescent="0.3">
      <c r="A22" s="82" t="s">
        <v>1289</v>
      </c>
      <c r="B22" s="333">
        <v>42</v>
      </c>
      <c r="C22" s="333">
        <v>47</v>
      </c>
      <c r="D22" s="333">
        <v>17</v>
      </c>
      <c r="E22" s="333">
        <v>41</v>
      </c>
      <c r="F22" s="333" t="s">
        <v>71</v>
      </c>
      <c r="G22" s="333">
        <v>61</v>
      </c>
      <c r="H22" s="333">
        <v>8</v>
      </c>
      <c r="I22" s="401">
        <v>216</v>
      </c>
      <c r="J22" s="82"/>
      <c r="K22" s="402">
        <f>B22/B25</f>
        <v>0.10687022900763359</v>
      </c>
      <c r="L22" s="402">
        <f t="shared" ref="L22:N22" si="16">C22/C25</f>
        <v>0.10173160173160173</v>
      </c>
      <c r="M22" s="402">
        <f t="shared" si="16"/>
        <v>0.11724137931034483</v>
      </c>
      <c r="N22" s="402">
        <f t="shared" si="16"/>
        <v>8.9519650655021835E-2</v>
      </c>
      <c r="O22" s="402"/>
      <c r="P22" s="402">
        <f t="shared" ref="P22:R22" si="17">G22/G25</f>
        <v>8.7769784172661874E-2</v>
      </c>
      <c r="Q22" s="402">
        <f t="shared" si="17"/>
        <v>6.8376068376068383E-2</v>
      </c>
      <c r="R22" s="402">
        <f t="shared" si="17"/>
        <v>9.4323144104803497E-2</v>
      </c>
    </row>
    <row r="23" spans="1:18" ht="12.6" customHeight="1" x14ac:dyDescent="0.3">
      <c r="A23" s="82" t="s">
        <v>1290</v>
      </c>
      <c r="B23" s="333">
        <v>151</v>
      </c>
      <c r="C23" s="333">
        <v>187</v>
      </c>
      <c r="D23" s="333">
        <v>61</v>
      </c>
      <c r="E23" s="333">
        <v>168</v>
      </c>
      <c r="F23" s="333">
        <v>9</v>
      </c>
      <c r="G23" s="333">
        <v>248</v>
      </c>
      <c r="H23" s="333">
        <v>49</v>
      </c>
      <c r="I23" s="401">
        <v>873</v>
      </c>
      <c r="J23" s="82"/>
      <c r="K23" s="402">
        <f>B23/B25</f>
        <v>0.38422391857506361</v>
      </c>
      <c r="L23" s="402">
        <f t="shared" ref="L23:R23" si="18">C23/C25</f>
        <v>0.40476190476190477</v>
      </c>
      <c r="M23" s="402">
        <f t="shared" si="18"/>
        <v>0.4206896551724138</v>
      </c>
      <c r="N23" s="402">
        <f t="shared" si="18"/>
        <v>0.36681222707423583</v>
      </c>
      <c r="O23" s="402">
        <f t="shared" si="18"/>
        <v>0.45</v>
      </c>
      <c r="P23" s="402">
        <f t="shared" si="18"/>
        <v>0.35683453237410073</v>
      </c>
      <c r="Q23" s="402">
        <f t="shared" si="18"/>
        <v>0.41880341880341881</v>
      </c>
      <c r="R23" s="402">
        <f t="shared" si="18"/>
        <v>0.38122270742358078</v>
      </c>
    </row>
    <row r="24" spans="1:18" ht="12.6" customHeight="1" x14ac:dyDescent="0.25">
      <c r="A24" s="82" t="s">
        <v>1291</v>
      </c>
      <c r="B24" s="333">
        <v>200</v>
      </c>
      <c r="C24" s="333">
        <v>228</v>
      </c>
      <c r="D24" s="333">
        <v>67</v>
      </c>
      <c r="E24" s="333">
        <v>249</v>
      </c>
      <c r="F24" s="333">
        <v>11</v>
      </c>
      <c r="G24" s="333">
        <v>386</v>
      </c>
      <c r="H24" s="333">
        <v>60</v>
      </c>
      <c r="I24" s="407">
        <v>1201</v>
      </c>
      <c r="J24" s="82"/>
      <c r="K24" s="402">
        <f>B24/B25</f>
        <v>0.5089058524173028</v>
      </c>
      <c r="L24" s="402">
        <f t="shared" ref="L24:R24" si="19">C24/C25</f>
        <v>0.4935064935064935</v>
      </c>
      <c r="M24" s="402">
        <f t="shared" si="19"/>
        <v>0.46206896551724136</v>
      </c>
      <c r="N24" s="402">
        <f t="shared" si="19"/>
        <v>0.54366812227074235</v>
      </c>
      <c r="O24" s="402">
        <f t="shared" si="19"/>
        <v>0.55000000000000004</v>
      </c>
      <c r="P24" s="402">
        <f t="shared" si="19"/>
        <v>0.55539568345323742</v>
      </c>
      <c r="Q24" s="402">
        <f t="shared" si="19"/>
        <v>0.51282051282051277</v>
      </c>
      <c r="R24" s="402">
        <f t="shared" si="19"/>
        <v>0.52445414847161576</v>
      </c>
    </row>
    <row r="25" spans="1:18" ht="12.6" customHeight="1" thickBot="1" x14ac:dyDescent="0.3">
      <c r="A25" s="403" t="s">
        <v>1288</v>
      </c>
      <c r="B25" s="404">
        <v>393</v>
      </c>
      <c r="C25" s="404">
        <v>462</v>
      </c>
      <c r="D25" s="404">
        <v>145</v>
      </c>
      <c r="E25" s="404">
        <v>458</v>
      </c>
      <c r="F25" s="404">
        <v>20</v>
      </c>
      <c r="G25" s="404">
        <v>695</v>
      </c>
      <c r="H25" s="404">
        <v>117</v>
      </c>
      <c r="I25" s="405">
        <v>2290</v>
      </c>
      <c r="J25" s="82"/>
      <c r="K25" s="406">
        <f>B25/B25</f>
        <v>1</v>
      </c>
      <c r="L25" s="406">
        <f t="shared" ref="L25:R25" si="20">C25/C25</f>
        <v>1</v>
      </c>
      <c r="M25" s="406">
        <f t="shared" si="20"/>
        <v>1</v>
      </c>
      <c r="N25" s="406">
        <f t="shared" si="20"/>
        <v>1</v>
      </c>
      <c r="O25" s="406">
        <f t="shared" si="20"/>
        <v>1</v>
      </c>
      <c r="P25" s="406">
        <f t="shared" si="20"/>
        <v>1</v>
      </c>
      <c r="Q25" s="406">
        <f t="shared" si="20"/>
        <v>1</v>
      </c>
      <c r="R25" s="406">
        <f t="shared" si="20"/>
        <v>1</v>
      </c>
    </row>
    <row r="26" spans="1:18" ht="12.6" customHeight="1" x14ac:dyDescent="0.25">
      <c r="A26" s="82"/>
      <c r="B26" s="333"/>
      <c r="C26" s="333"/>
      <c r="D26" s="333"/>
      <c r="E26" s="333"/>
      <c r="F26" s="333"/>
      <c r="G26" s="333"/>
      <c r="H26" s="333"/>
      <c r="I26" s="401"/>
      <c r="J26" s="82"/>
      <c r="K26" s="333"/>
      <c r="L26" s="333"/>
      <c r="M26" s="333"/>
      <c r="N26" s="333"/>
      <c r="O26" s="333"/>
      <c r="P26" s="333"/>
      <c r="Q26" s="333"/>
      <c r="R26" s="401"/>
    </row>
    <row r="27" spans="1:18" ht="12.6" customHeight="1" x14ac:dyDescent="0.25">
      <c r="A27" s="893" t="s">
        <v>1295</v>
      </c>
      <c r="B27" s="894" t="s">
        <v>1282</v>
      </c>
      <c r="C27" s="894" t="s">
        <v>1077</v>
      </c>
      <c r="D27" s="894" t="s">
        <v>1283</v>
      </c>
      <c r="E27" s="894" t="s">
        <v>1284</v>
      </c>
      <c r="F27" s="894" t="s">
        <v>1285</v>
      </c>
      <c r="G27" s="894" t="s">
        <v>1286</v>
      </c>
      <c r="H27" s="894" t="s">
        <v>1287</v>
      </c>
      <c r="I27" s="895" t="s">
        <v>1288</v>
      </c>
      <c r="J27" s="893"/>
      <c r="K27" s="894" t="s">
        <v>1282</v>
      </c>
      <c r="L27" s="894" t="s">
        <v>1077</v>
      </c>
      <c r="M27" s="894" t="s">
        <v>1283</v>
      </c>
      <c r="N27" s="894" t="s">
        <v>1284</v>
      </c>
      <c r="O27" s="894" t="s">
        <v>1285</v>
      </c>
      <c r="P27" s="894" t="s">
        <v>1286</v>
      </c>
      <c r="Q27" s="894" t="s">
        <v>1287</v>
      </c>
      <c r="R27" s="895" t="s">
        <v>1288</v>
      </c>
    </row>
    <row r="28" spans="1:18" ht="12.6" customHeight="1" x14ac:dyDescent="0.25">
      <c r="A28" s="82" t="s">
        <v>1289</v>
      </c>
      <c r="B28" s="333">
        <v>41</v>
      </c>
      <c r="C28" s="333">
        <v>72</v>
      </c>
      <c r="D28" s="333">
        <v>9</v>
      </c>
      <c r="E28" s="333">
        <v>36</v>
      </c>
      <c r="F28" s="333" t="s">
        <v>71</v>
      </c>
      <c r="G28" s="333">
        <v>61</v>
      </c>
      <c r="H28" s="333">
        <v>10</v>
      </c>
      <c r="I28" s="401">
        <v>229</v>
      </c>
      <c r="J28" s="82"/>
      <c r="K28" s="402">
        <f>B28/B31</f>
        <v>0.10512820512820513</v>
      </c>
      <c r="L28" s="402">
        <f t="shared" ref="L28:N28" si="21">C28/C31</f>
        <v>0.15351812366737741</v>
      </c>
      <c r="M28" s="402">
        <f t="shared" si="21"/>
        <v>6.3829787234042548E-2</v>
      </c>
      <c r="N28" s="402">
        <f t="shared" si="21"/>
        <v>7.9120879120879117E-2</v>
      </c>
      <c r="O28" s="402"/>
      <c r="P28" s="402">
        <f t="shared" ref="P28:R28" si="22">G28/G31</f>
        <v>8.7517934002869446E-2</v>
      </c>
      <c r="Q28" s="402">
        <f t="shared" si="22"/>
        <v>8.6206896551724144E-2</v>
      </c>
      <c r="R28" s="402">
        <f t="shared" si="22"/>
        <v>0.10008741258741259</v>
      </c>
    </row>
    <row r="29" spans="1:18" ht="12.6" customHeight="1" x14ac:dyDescent="0.25">
      <c r="A29" s="82" t="s">
        <v>1290</v>
      </c>
      <c r="B29" s="333">
        <v>122</v>
      </c>
      <c r="C29" s="333">
        <v>158</v>
      </c>
      <c r="D29" s="333">
        <v>50</v>
      </c>
      <c r="E29" s="333">
        <v>134</v>
      </c>
      <c r="F29" s="333">
        <v>8</v>
      </c>
      <c r="G29" s="333">
        <v>202</v>
      </c>
      <c r="H29" s="333">
        <v>55</v>
      </c>
      <c r="I29" s="401">
        <v>729</v>
      </c>
      <c r="J29" s="82"/>
      <c r="K29" s="402">
        <f>B29/B31</f>
        <v>0.31282051282051282</v>
      </c>
      <c r="L29" s="402">
        <f t="shared" ref="L29:R29" si="23">C29/C31</f>
        <v>0.33688699360341151</v>
      </c>
      <c r="M29" s="402">
        <f t="shared" si="23"/>
        <v>0.3546099290780142</v>
      </c>
      <c r="N29" s="402">
        <f t="shared" si="23"/>
        <v>0.29450549450549451</v>
      </c>
      <c r="O29" s="402">
        <f t="shared" si="23"/>
        <v>0.4</v>
      </c>
      <c r="P29" s="402">
        <f t="shared" si="23"/>
        <v>0.2898134863701578</v>
      </c>
      <c r="Q29" s="402">
        <f t="shared" si="23"/>
        <v>0.47413793103448276</v>
      </c>
      <c r="R29" s="402">
        <f t="shared" si="23"/>
        <v>0.31861888111888109</v>
      </c>
    </row>
    <row r="30" spans="1:18" ht="12.6" customHeight="1" x14ac:dyDescent="0.25">
      <c r="A30" s="82" t="s">
        <v>1291</v>
      </c>
      <c r="B30" s="333">
        <v>227</v>
      </c>
      <c r="C30" s="333">
        <v>239</v>
      </c>
      <c r="D30" s="333">
        <v>82</v>
      </c>
      <c r="E30" s="333">
        <v>285</v>
      </c>
      <c r="F30" s="333">
        <v>12</v>
      </c>
      <c r="G30" s="333">
        <v>434</v>
      </c>
      <c r="H30" s="333">
        <v>51</v>
      </c>
      <c r="I30" s="407">
        <v>1330</v>
      </c>
      <c r="J30" s="82"/>
      <c r="K30" s="402">
        <f>B30/B31</f>
        <v>0.58205128205128209</v>
      </c>
      <c r="L30" s="402">
        <f t="shared" ref="L30:R30" si="24">C30/C31</f>
        <v>0.50959488272921105</v>
      </c>
      <c r="M30" s="402">
        <f t="shared" si="24"/>
        <v>0.58156028368794321</v>
      </c>
      <c r="N30" s="402">
        <f t="shared" si="24"/>
        <v>0.62637362637362637</v>
      </c>
      <c r="O30" s="402">
        <f t="shared" si="24"/>
        <v>0.6</v>
      </c>
      <c r="P30" s="402">
        <f t="shared" si="24"/>
        <v>0.62266857962697275</v>
      </c>
      <c r="Q30" s="402">
        <f t="shared" si="24"/>
        <v>0.43965517241379309</v>
      </c>
      <c r="R30" s="402">
        <f t="shared" si="24"/>
        <v>0.58129370629370625</v>
      </c>
    </row>
    <row r="31" spans="1:18" ht="12.6" customHeight="1" thickBot="1" x14ac:dyDescent="0.3">
      <c r="A31" s="403" t="s">
        <v>1288</v>
      </c>
      <c r="B31" s="404">
        <v>390</v>
      </c>
      <c r="C31" s="404">
        <v>469</v>
      </c>
      <c r="D31" s="404">
        <v>141</v>
      </c>
      <c r="E31" s="404">
        <v>455</v>
      </c>
      <c r="F31" s="404">
        <v>20</v>
      </c>
      <c r="G31" s="404">
        <v>697</v>
      </c>
      <c r="H31" s="404">
        <v>116</v>
      </c>
      <c r="I31" s="405">
        <v>2288</v>
      </c>
      <c r="J31" s="82"/>
      <c r="K31" s="406">
        <f>B31/B31</f>
        <v>1</v>
      </c>
      <c r="L31" s="406">
        <f t="shared" ref="L31:R31" si="25">C31/C31</f>
        <v>1</v>
      </c>
      <c r="M31" s="406">
        <f t="shared" si="25"/>
        <v>1</v>
      </c>
      <c r="N31" s="406">
        <f t="shared" si="25"/>
        <v>1</v>
      </c>
      <c r="O31" s="406">
        <f t="shared" si="25"/>
        <v>1</v>
      </c>
      <c r="P31" s="406">
        <f t="shared" si="25"/>
        <v>1</v>
      </c>
      <c r="Q31" s="406">
        <f t="shared" si="25"/>
        <v>1</v>
      </c>
      <c r="R31" s="406">
        <f t="shared" si="25"/>
        <v>1</v>
      </c>
    </row>
    <row r="32" spans="1:18" ht="12.6" customHeight="1" x14ac:dyDescent="0.25">
      <c r="A32" s="82"/>
      <c r="B32" s="333"/>
      <c r="C32" s="333"/>
      <c r="D32" s="333"/>
      <c r="E32" s="333"/>
      <c r="F32" s="333"/>
      <c r="G32" s="333"/>
      <c r="H32" s="333"/>
      <c r="I32" s="401"/>
      <c r="J32" s="82"/>
      <c r="K32" s="333"/>
      <c r="L32" s="333"/>
      <c r="M32" s="333"/>
      <c r="N32" s="333"/>
      <c r="O32" s="333"/>
      <c r="P32" s="333"/>
      <c r="Q32" s="333"/>
      <c r="R32" s="401"/>
    </row>
    <row r="33" spans="1:18" ht="12.6" customHeight="1" x14ac:dyDescent="0.25">
      <c r="A33" s="893" t="s">
        <v>1296</v>
      </c>
      <c r="B33" s="894" t="s">
        <v>1282</v>
      </c>
      <c r="C33" s="894" t="s">
        <v>1077</v>
      </c>
      <c r="D33" s="894" t="s">
        <v>1283</v>
      </c>
      <c r="E33" s="894" t="s">
        <v>1284</v>
      </c>
      <c r="F33" s="894" t="s">
        <v>1285</v>
      </c>
      <c r="G33" s="894" t="s">
        <v>1286</v>
      </c>
      <c r="H33" s="894" t="s">
        <v>1287</v>
      </c>
      <c r="I33" s="895" t="s">
        <v>1288</v>
      </c>
      <c r="J33" s="893"/>
      <c r="K33" s="894" t="s">
        <v>1282</v>
      </c>
      <c r="L33" s="894" t="s">
        <v>1077</v>
      </c>
      <c r="M33" s="894" t="s">
        <v>1283</v>
      </c>
      <c r="N33" s="894" t="s">
        <v>1284</v>
      </c>
      <c r="O33" s="894" t="s">
        <v>1285</v>
      </c>
      <c r="P33" s="894" t="s">
        <v>1286</v>
      </c>
      <c r="Q33" s="894" t="s">
        <v>1287</v>
      </c>
      <c r="R33" s="895" t="s">
        <v>1288</v>
      </c>
    </row>
    <row r="34" spans="1:18" ht="12.6" customHeight="1" x14ac:dyDescent="0.25">
      <c r="A34" s="82" t="s">
        <v>1289</v>
      </c>
      <c r="B34" s="333">
        <v>45</v>
      </c>
      <c r="C34" s="333">
        <v>39</v>
      </c>
      <c r="D34" s="333">
        <v>20</v>
      </c>
      <c r="E34" s="333">
        <v>12</v>
      </c>
      <c r="F34" s="333" t="s">
        <v>71</v>
      </c>
      <c r="G34" s="333">
        <v>61</v>
      </c>
      <c r="H34" s="333">
        <v>8</v>
      </c>
      <c r="I34" s="401">
        <v>185</v>
      </c>
      <c r="J34" s="82"/>
      <c r="K34" s="402">
        <f>B34/B37</f>
        <v>0.11842105263157894</v>
      </c>
      <c r="L34" s="402">
        <f t="shared" ref="L34:N34" si="26">C34/C37</f>
        <v>8.5152838427947602E-2</v>
      </c>
      <c r="M34" s="402">
        <f t="shared" si="26"/>
        <v>0.1388888888888889</v>
      </c>
      <c r="N34" s="402">
        <f t="shared" si="26"/>
        <v>2.6373626373626374E-2</v>
      </c>
      <c r="O34" s="402"/>
      <c r="P34" s="402">
        <f t="shared" ref="P34:R34" si="27">G34/G37</f>
        <v>8.8662790697674423E-2</v>
      </c>
      <c r="Q34" s="402">
        <f t="shared" si="27"/>
        <v>6.7796610169491525E-2</v>
      </c>
      <c r="R34" s="402">
        <f t="shared" si="27"/>
        <v>8.160564622849581E-2</v>
      </c>
    </row>
    <row r="35" spans="1:18" ht="12.6" customHeight="1" x14ac:dyDescent="0.25">
      <c r="A35" s="82" t="s">
        <v>1290</v>
      </c>
      <c r="B35" s="333">
        <v>81</v>
      </c>
      <c r="C35" s="333">
        <v>127</v>
      </c>
      <c r="D35" s="333">
        <v>41</v>
      </c>
      <c r="E35" s="333">
        <v>79</v>
      </c>
      <c r="F35" s="333">
        <v>10</v>
      </c>
      <c r="G35" s="333">
        <v>140</v>
      </c>
      <c r="H35" s="333">
        <v>31</v>
      </c>
      <c r="I35" s="401">
        <v>509</v>
      </c>
      <c r="J35" s="82"/>
      <c r="K35" s="402">
        <f>B35/B37</f>
        <v>0.2131578947368421</v>
      </c>
      <c r="L35" s="402">
        <f t="shared" ref="L35:R35" si="28">C35/C37</f>
        <v>0.27729257641921395</v>
      </c>
      <c r="M35" s="402">
        <f t="shared" si="28"/>
        <v>0.28472222222222221</v>
      </c>
      <c r="N35" s="402">
        <f t="shared" si="28"/>
        <v>0.17362637362637362</v>
      </c>
      <c r="O35" s="402">
        <f t="shared" si="28"/>
        <v>0.41666666666666669</v>
      </c>
      <c r="P35" s="402">
        <f t="shared" si="28"/>
        <v>0.20348837209302326</v>
      </c>
      <c r="Q35" s="402">
        <f t="shared" si="28"/>
        <v>0.26271186440677968</v>
      </c>
      <c r="R35" s="402">
        <f t="shared" si="28"/>
        <v>0.22452580502867225</v>
      </c>
    </row>
    <row r="36" spans="1:18" ht="12.6" customHeight="1" x14ac:dyDescent="0.25">
      <c r="A36" s="82" t="s">
        <v>1291</v>
      </c>
      <c r="B36" s="333">
        <v>254</v>
      </c>
      <c r="C36" s="333">
        <v>292</v>
      </c>
      <c r="D36" s="333">
        <v>83</v>
      </c>
      <c r="E36" s="333">
        <v>364</v>
      </c>
      <c r="F36" s="333">
        <v>14</v>
      </c>
      <c r="G36" s="333">
        <v>487</v>
      </c>
      <c r="H36" s="333">
        <v>79</v>
      </c>
      <c r="I36" s="407">
        <v>1573</v>
      </c>
      <c r="J36" s="82"/>
      <c r="K36" s="402">
        <f>B36/B37</f>
        <v>0.66842105263157892</v>
      </c>
      <c r="L36" s="402">
        <f t="shared" ref="L36:R36" si="29">C36/C37</f>
        <v>0.63755458515283847</v>
      </c>
      <c r="M36" s="402">
        <f t="shared" si="29"/>
        <v>0.57638888888888884</v>
      </c>
      <c r="N36" s="402">
        <f t="shared" si="29"/>
        <v>0.8</v>
      </c>
      <c r="O36" s="402">
        <f t="shared" si="29"/>
        <v>0.58333333333333337</v>
      </c>
      <c r="P36" s="402">
        <f t="shared" si="29"/>
        <v>0.70784883720930236</v>
      </c>
      <c r="Q36" s="402">
        <f t="shared" si="29"/>
        <v>0.66949152542372881</v>
      </c>
      <c r="R36" s="402">
        <f t="shared" si="29"/>
        <v>0.69386854874283199</v>
      </c>
    </row>
    <row r="37" spans="1:18" ht="12.6" customHeight="1" thickBot="1" x14ac:dyDescent="0.3">
      <c r="A37" s="403" t="s">
        <v>1288</v>
      </c>
      <c r="B37" s="404">
        <v>380</v>
      </c>
      <c r="C37" s="404">
        <v>458</v>
      </c>
      <c r="D37" s="404">
        <v>144</v>
      </c>
      <c r="E37" s="404">
        <v>455</v>
      </c>
      <c r="F37" s="404">
        <v>24</v>
      </c>
      <c r="G37" s="404">
        <v>688</v>
      </c>
      <c r="H37" s="404">
        <v>118</v>
      </c>
      <c r="I37" s="405">
        <v>2267</v>
      </c>
      <c r="J37" s="82"/>
      <c r="K37" s="406">
        <f>B37/B37</f>
        <v>1</v>
      </c>
      <c r="L37" s="406">
        <f t="shared" ref="L37:R37" si="30">C37/C37</f>
        <v>1</v>
      </c>
      <c r="M37" s="406">
        <f t="shared" si="30"/>
        <v>1</v>
      </c>
      <c r="N37" s="406">
        <f t="shared" si="30"/>
        <v>1</v>
      </c>
      <c r="O37" s="406">
        <f t="shared" si="30"/>
        <v>1</v>
      </c>
      <c r="P37" s="406">
        <f t="shared" si="30"/>
        <v>1</v>
      </c>
      <c r="Q37" s="406">
        <f t="shared" si="30"/>
        <v>1</v>
      </c>
      <c r="R37" s="406">
        <f t="shared" si="30"/>
        <v>1</v>
      </c>
    </row>
    <row r="38" spans="1:18" ht="12.6" customHeight="1" x14ac:dyDescent="0.25">
      <c r="A38" s="82"/>
      <c r="B38" s="333"/>
      <c r="C38" s="333"/>
      <c r="D38" s="333"/>
      <c r="E38" s="333"/>
      <c r="F38" s="333"/>
      <c r="G38" s="333"/>
      <c r="H38" s="333"/>
      <c r="I38" s="401"/>
      <c r="J38" s="82"/>
      <c r="K38" s="333"/>
      <c r="L38" s="333"/>
      <c r="M38" s="333"/>
      <c r="N38" s="333"/>
      <c r="O38" s="333"/>
      <c r="P38" s="333"/>
      <c r="Q38" s="333"/>
      <c r="R38" s="401"/>
    </row>
    <row r="39" spans="1:18" ht="12.6" customHeight="1" x14ac:dyDescent="0.25">
      <c r="A39" s="893" t="s">
        <v>1297</v>
      </c>
      <c r="B39" s="894" t="s">
        <v>1282</v>
      </c>
      <c r="C39" s="894" t="s">
        <v>1077</v>
      </c>
      <c r="D39" s="894" t="s">
        <v>1283</v>
      </c>
      <c r="E39" s="894" t="s">
        <v>1284</v>
      </c>
      <c r="F39" s="894" t="s">
        <v>1285</v>
      </c>
      <c r="G39" s="894" t="s">
        <v>1286</v>
      </c>
      <c r="H39" s="894" t="s">
        <v>1287</v>
      </c>
      <c r="I39" s="895" t="s">
        <v>1288</v>
      </c>
      <c r="J39" s="893"/>
      <c r="K39" s="894" t="s">
        <v>1282</v>
      </c>
      <c r="L39" s="894" t="s">
        <v>1077</v>
      </c>
      <c r="M39" s="894" t="s">
        <v>1283</v>
      </c>
      <c r="N39" s="894" t="s">
        <v>1284</v>
      </c>
      <c r="O39" s="894" t="s">
        <v>1285</v>
      </c>
      <c r="P39" s="894" t="s">
        <v>1286</v>
      </c>
      <c r="Q39" s="894" t="s">
        <v>1287</v>
      </c>
      <c r="R39" s="895" t="s">
        <v>1288</v>
      </c>
    </row>
    <row r="40" spans="1:18" ht="12.6" customHeight="1" x14ac:dyDescent="0.25">
      <c r="A40" s="82" t="s">
        <v>1289</v>
      </c>
      <c r="B40" s="333">
        <v>32</v>
      </c>
      <c r="C40" s="333">
        <v>73</v>
      </c>
      <c r="D40" s="333">
        <v>11</v>
      </c>
      <c r="E40" s="333">
        <v>32</v>
      </c>
      <c r="F40" s="333" t="s">
        <v>71</v>
      </c>
      <c r="G40" s="333">
        <v>63</v>
      </c>
      <c r="H40" s="333">
        <v>13</v>
      </c>
      <c r="I40" s="401">
        <v>224</v>
      </c>
      <c r="J40" s="82"/>
      <c r="K40" s="402">
        <f>B40/B43</f>
        <v>8.2687338501291993E-2</v>
      </c>
      <c r="L40" s="402">
        <f t="shared" ref="L40:N40" si="31">C40/C43</f>
        <v>0.15565031982942432</v>
      </c>
      <c r="M40" s="402">
        <f t="shared" si="31"/>
        <v>7.746478873239436E-2</v>
      </c>
      <c r="N40" s="402">
        <f t="shared" si="31"/>
        <v>6.9716775599128547E-2</v>
      </c>
      <c r="O40" s="402"/>
      <c r="P40" s="402">
        <f t="shared" ref="P40:R40" si="32">G40/G43</f>
        <v>9.0909090909090912E-2</v>
      </c>
      <c r="Q40" s="402">
        <f t="shared" si="32"/>
        <v>0.11403508771929824</v>
      </c>
      <c r="R40" s="402">
        <f t="shared" si="32"/>
        <v>9.7944905990380415E-2</v>
      </c>
    </row>
    <row r="41" spans="1:18" ht="12.6" customHeight="1" x14ac:dyDescent="0.25">
      <c r="A41" s="82" t="s">
        <v>1290</v>
      </c>
      <c r="B41" s="333">
        <v>118</v>
      </c>
      <c r="C41" s="333">
        <v>155</v>
      </c>
      <c r="D41" s="333">
        <v>44</v>
      </c>
      <c r="E41" s="333">
        <v>114</v>
      </c>
      <c r="F41" s="333">
        <v>9</v>
      </c>
      <c r="G41" s="333">
        <v>182</v>
      </c>
      <c r="H41" s="333">
        <v>43</v>
      </c>
      <c r="I41" s="401">
        <v>665</v>
      </c>
      <c r="J41" s="82"/>
      <c r="K41" s="402">
        <f>B41/B43</f>
        <v>0.30490956072351422</v>
      </c>
      <c r="L41" s="402">
        <f t="shared" ref="L41:R41" si="33">C41/C43</f>
        <v>0.33049040511727079</v>
      </c>
      <c r="M41" s="402">
        <f t="shared" si="33"/>
        <v>0.30985915492957744</v>
      </c>
      <c r="N41" s="402">
        <f t="shared" si="33"/>
        <v>0.24836601307189543</v>
      </c>
      <c r="O41" s="402">
        <f t="shared" si="33"/>
        <v>0.39130434782608697</v>
      </c>
      <c r="P41" s="402">
        <f t="shared" si="33"/>
        <v>0.26262626262626265</v>
      </c>
      <c r="Q41" s="402">
        <f t="shared" si="33"/>
        <v>0.37719298245614036</v>
      </c>
      <c r="R41" s="402">
        <f t="shared" si="33"/>
        <v>0.29077393965894183</v>
      </c>
    </row>
    <row r="42" spans="1:18" ht="12.6" customHeight="1" x14ac:dyDescent="0.25">
      <c r="A42" s="82" t="s">
        <v>1291</v>
      </c>
      <c r="B42" s="333">
        <v>237</v>
      </c>
      <c r="C42" s="333">
        <v>241</v>
      </c>
      <c r="D42" s="333">
        <v>87</v>
      </c>
      <c r="E42" s="333">
        <v>313</v>
      </c>
      <c r="F42" s="333">
        <v>14</v>
      </c>
      <c r="G42" s="333">
        <v>448</v>
      </c>
      <c r="H42" s="333">
        <v>58</v>
      </c>
      <c r="I42" s="407">
        <v>1398</v>
      </c>
      <c r="J42" s="82"/>
      <c r="K42" s="402">
        <f>B42/B43</f>
        <v>0.61240310077519378</v>
      </c>
      <c r="L42" s="402">
        <f t="shared" ref="L42:R42" si="34">C42/C43</f>
        <v>0.51385927505330486</v>
      </c>
      <c r="M42" s="402">
        <f t="shared" si="34"/>
        <v>0.61267605633802813</v>
      </c>
      <c r="N42" s="402">
        <f t="shared" si="34"/>
        <v>0.68191721132897598</v>
      </c>
      <c r="O42" s="402">
        <f t="shared" si="34"/>
        <v>0.60869565217391308</v>
      </c>
      <c r="P42" s="402">
        <f t="shared" si="34"/>
        <v>0.64646464646464652</v>
      </c>
      <c r="Q42" s="402">
        <f t="shared" si="34"/>
        <v>0.50877192982456143</v>
      </c>
      <c r="R42" s="402">
        <f t="shared" si="34"/>
        <v>0.61128115435067776</v>
      </c>
    </row>
    <row r="43" spans="1:18" ht="12.6" customHeight="1" thickBot="1" x14ac:dyDescent="0.3">
      <c r="A43" s="403" t="s">
        <v>1288</v>
      </c>
      <c r="B43" s="404">
        <v>387</v>
      </c>
      <c r="C43" s="404">
        <v>469</v>
      </c>
      <c r="D43" s="404">
        <v>142</v>
      </c>
      <c r="E43" s="404">
        <v>459</v>
      </c>
      <c r="F43" s="404">
        <v>23</v>
      </c>
      <c r="G43" s="404">
        <v>693</v>
      </c>
      <c r="H43" s="404">
        <v>114</v>
      </c>
      <c r="I43" s="405">
        <v>2287</v>
      </c>
      <c r="J43" s="82"/>
      <c r="K43" s="406">
        <f>B43/B43</f>
        <v>1</v>
      </c>
      <c r="L43" s="406">
        <f t="shared" ref="L43:R43" si="35">C43/C43</f>
        <v>1</v>
      </c>
      <c r="M43" s="406">
        <f t="shared" si="35"/>
        <v>1</v>
      </c>
      <c r="N43" s="406">
        <f t="shared" si="35"/>
        <v>1</v>
      </c>
      <c r="O43" s="406">
        <f t="shared" si="35"/>
        <v>1</v>
      </c>
      <c r="P43" s="406">
        <f t="shared" si="35"/>
        <v>1</v>
      </c>
      <c r="Q43" s="406">
        <f t="shared" si="35"/>
        <v>1</v>
      </c>
      <c r="R43" s="406">
        <f t="shared" si="35"/>
        <v>1</v>
      </c>
    </row>
    <row r="45" spans="1:18" x14ac:dyDescent="0.25">
      <c r="A45" s="408" t="s">
        <v>1280</v>
      </c>
    </row>
  </sheetData>
  <hyperlinks>
    <hyperlink ref="A45" r:id="rId1"/>
  </hyperlinks>
  <pageMargins left="0.7" right="0.7" top="0.75" bottom="0.75" header="0.3" footer="0.3"/>
  <pageSetup paperSize="9"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
  <sheetViews>
    <sheetView zoomScale="80" zoomScaleNormal="80" workbookViewId="0"/>
  </sheetViews>
  <sheetFormatPr defaultColWidth="8.85546875" defaultRowHeight="15" x14ac:dyDescent="0.25"/>
  <cols>
    <col min="1" max="1" width="28.28515625" style="352" customWidth="1"/>
    <col min="2" max="2" width="8" style="351" bestFit="1" customWidth="1"/>
    <col min="3" max="3" width="5" style="351" customWidth="1"/>
    <col min="4" max="4" width="6" style="351" bestFit="1" customWidth="1"/>
    <col min="5" max="6" width="5.7109375" style="351" bestFit="1" customWidth="1"/>
    <col min="7" max="7" width="5.85546875" style="351" bestFit="1" customWidth="1"/>
    <col min="8" max="8" width="5" style="351" customWidth="1"/>
    <col min="9" max="20" width="5.85546875" style="351" customWidth="1"/>
    <col min="21" max="21" width="5" style="351" customWidth="1"/>
    <col min="22" max="16384" width="8.85546875" style="351"/>
  </cols>
  <sheetData>
    <row r="1" spans="1:21" x14ac:dyDescent="0.25">
      <c r="A1" s="350" t="s">
        <v>1439</v>
      </c>
    </row>
    <row r="2" spans="1:21" thickBot="1" x14ac:dyDescent="0.35"/>
    <row r="3" spans="1:21" ht="13.15" customHeight="1" thickBot="1" x14ac:dyDescent="0.3">
      <c r="A3" s="353"/>
      <c r="B3" s="900">
        <v>1995</v>
      </c>
      <c r="C3" s="900" t="s">
        <v>1247</v>
      </c>
      <c r="D3" s="900" t="s">
        <v>1140</v>
      </c>
      <c r="E3" s="900" t="s">
        <v>1248</v>
      </c>
      <c r="F3" s="900" t="s">
        <v>1157</v>
      </c>
      <c r="G3" s="900" t="s">
        <v>1249</v>
      </c>
      <c r="H3" s="900" t="s">
        <v>1141</v>
      </c>
      <c r="I3" s="900" t="s">
        <v>1250</v>
      </c>
      <c r="J3" s="900" t="s">
        <v>1251</v>
      </c>
      <c r="K3" s="900" t="s">
        <v>1158</v>
      </c>
      <c r="L3" s="900" t="s">
        <v>1252</v>
      </c>
      <c r="M3" s="900" t="s">
        <v>1253</v>
      </c>
      <c r="N3" s="900" t="s">
        <v>1142</v>
      </c>
      <c r="O3" s="900" t="s">
        <v>1254</v>
      </c>
      <c r="P3" s="900" t="s">
        <v>1255</v>
      </c>
      <c r="Q3" s="900" t="s">
        <v>1256</v>
      </c>
      <c r="R3" s="900" t="s">
        <v>1143</v>
      </c>
      <c r="S3" s="900" t="s">
        <v>1257</v>
      </c>
      <c r="T3" s="900" t="s">
        <v>1258</v>
      </c>
      <c r="U3" s="901">
        <v>2014</v>
      </c>
    </row>
    <row r="4" spans="1:21" ht="23.25" customHeight="1" thickBot="1" x14ac:dyDescent="0.3">
      <c r="A4" s="363" t="s">
        <v>1264</v>
      </c>
      <c r="B4" s="903">
        <v>1228</v>
      </c>
      <c r="C4" s="903">
        <v>1119</v>
      </c>
      <c r="D4" s="903">
        <v>1062</v>
      </c>
      <c r="E4" s="903">
        <v>1134</v>
      </c>
      <c r="F4" s="903">
        <v>1214</v>
      </c>
      <c r="G4" s="903">
        <v>1183</v>
      </c>
      <c r="H4" s="903">
        <v>1121</v>
      </c>
      <c r="I4" s="903">
        <v>1065</v>
      </c>
      <c r="J4" s="903">
        <v>1215</v>
      </c>
      <c r="K4" s="903">
        <v>1292</v>
      </c>
      <c r="L4" s="903">
        <v>1392</v>
      </c>
      <c r="M4" s="903">
        <v>1492</v>
      </c>
      <c r="N4" s="903">
        <v>1875</v>
      </c>
      <c r="O4" s="903">
        <v>2106</v>
      </c>
      <c r="P4" s="903">
        <v>2250</v>
      </c>
      <c r="Q4" s="903">
        <v>2625</v>
      </c>
      <c r="R4" s="903">
        <v>2419</v>
      </c>
      <c r="S4" s="903">
        <v>2453</v>
      </c>
      <c r="T4" s="903">
        <v>2606</v>
      </c>
      <c r="U4" s="904"/>
    </row>
    <row r="5" spans="1:21" ht="13.15" customHeight="1" thickBot="1" x14ac:dyDescent="0.3">
      <c r="A5" s="354" t="s">
        <v>1259</v>
      </c>
      <c r="B5" s="905">
        <v>43</v>
      </c>
      <c r="C5" s="905">
        <v>53</v>
      </c>
      <c r="D5" s="905">
        <v>65</v>
      </c>
      <c r="E5" s="905">
        <v>59</v>
      </c>
      <c r="F5" s="905">
        <v>55</v>
      </c>
      <c r="G5" s="905">
        <v>50</v>
      </c>
      <c r="H5" s="905">
        <v>52</v>
      </c>
      <c r="I5" s="905">
        <v>50</v>
      </c>
      <c r="J5" s="905">
        <v>64</v>
      </c>
      <c r="K5" s="905">
        <v>70</v>
      </c>
      <c r="L5" s="905">
        <v>83</v>
      </c>
      <c r="M5" s="905">
        <v>85</v>
      </c>
      <c r="N5" s="905">
        <v>109</v>
      </c>
      <c r="O5" s="905">
        <v>119</v>
      </c>
      <c r="P5" s="905">
        <v>98</v>
      </c>
      <c r="Q5" s="905">
        <v>116</v>
      </c>
      <c r="R5" s="905">
        <v>116</v>
      </c>
      <c r="S5" s="905">
        <v>112</v>
      </c>
      <c r="T5" s="905">
        <v>110</v>
      </c>
      <c r="U5" s="904"/>
    </row>
    <row r="6" spans="1:21" ht="13.15" customHeight="1" thickBot="1" x14ac:dyDescent="0.3">
      <c r="A6" s="354" t="s">
        <v>1260</v>
      </c>
      <c r="B6" s="905"/>
      <c r="C6" s="905"/>
      <c r="D6" s="905"/>
      <c r="E6" s="905"/>
      <c r="F6" s="905"/>
      <c r="G6" s="905"/>
      <c r="H6" s="905"/>
      <c r="I6" s="905"/>
      <c r="J6" s="905"/>
      <c r="K6" s="905"/>
      <c r="L6" s="905"/>
      <c r="M6" s="905"/>
      <c r="N6" s="905"/>
      <c r="O6" s="905"/>
      <c r="P6" s="905"/>
      <c r="Q6" s="905">
        <v>12</v>
      </c>
      <c r="R6" s="905">
        <v>11</v>
      </c>
      <c r="S6" s="905">
        <v>10</v>
      </c>
      <c r="T6" s="905">
        <v>10</v>
      </c>
      <c r="U6" s="904"/>
    </row>
    <row r="7" spans="1:21" ht="13.15" customHeight="1" thickBot="1" x14ac:dyDescent="0.3">
      <c r="A7" s="361" t="s">
        <v>1261</v>
      </c>
      <c r="B7" s="906">
        <f>SUM(B5:B6)</f>
        <v>43</v>
      </c>
      <c r="C7" s="906">
        <f t="shared" ref="C7:F7" si="0">SUM(C5:C6)</f>
        <v>53</v>
      </c>
      <c r="D7" s="906">
        <f t="shared" si="0"/>
        <v>65</v>
      </c>
      <c r="E7" s="906">
        <f t="shared" si="0"/>
        <v>59</v>
      </c>
      <c r="F7" s="906">
        <f t="shared" si="0"/>
        <v>55</v>
      </c>
      <c r="G7" s="906">
        <f>SUM(G5:G6)</f>
        <v>50</v>
      </c>
      <c r="H7" s="906">
        <f>SUM(H5:H6)</f>
        <v>52</v>
      </c>
      <c r="I7" s="906">
        <f t="shared" ref="I7:S7" si="1">SUM(I5:I6)</f>
        <v>50</v>
      </c>
      <c r="J7" s="906">
        <f t="shared" si="1"/>
        <v>64</v>
      </c>
      <c r="K7" s="906">
        <f t="shared" si="1"/>
        <v>70</v>
      </c>
      <c r="L7" s="906">
        <f t="shared" si="1"/>
        <v>83</v>
      </c>
      <c r="M7" s="906">
        <f t="shared" si="1"/>
        <v>85</v>
      </c>
      <c r="N7" s="906">
        <f t="shared" si="1"/>
        <v>109</v>
      </c>
      <c r="O7" s="906">
        <f t="shared" si="1"/>
        <v>119</v>
      </c>
      <c r="P7" s="906">
        <f t="shared" si="1"/>
        <v>98</v>
      </c>
      <c r="Q7" s="906">
        <f>SUM(Q5:Q6)</f>
        <v>128</v>
      </c>
      <c r="R7" s="906">
        <f t="shared" si="1"/>
        <v>127</v>
      </c>
      <c r="S7" s="906">
        <f t="shared" si="1"/>
        <v>122</v>
      </c>
      <c r="T7" s="906">
        <f>SUM(T5:T6)</f>
        <v>120</v>
      </c>
      <c r="U7" s="907">
        <v>140</v>
      </c>
    </row>
    <row r="8" spans="1:21" ht="13.15" customHeight="1" thickBot="1" x14ac:dyDescent="0.35">
      <c r="A8" s="354"/>
      <c r="B8" s="902">
        <f>B3</f>
        <v>1995</v>
      </c>
      <c r="C8" s="360" t="str">
        <f t="shared" ref="C8:H8" si="2">C3</f>
        <v>1996</v>
      </c>
      <c r="D8" s="360" t="str">
        <f t="shared" si="2"/>
        <v>1997</v>
      </c>
      <c r="E8" s="360" t="str">
        <f t="shared" si="2"/>
        <v>1998</v>
      </c>
      <c r="F8" s="360" t="str">
        <f t="shared" si="2"/>
        <v>1999</v>
      </c>
      <c r="G8" s="360" t="str">
        <f t="shared" si="2"/>
        <v>2000</v>
      </c>
      <c r="H8" s="360" t="str">
        <f t="shared" si="2"/>
        <v>2001</v>
      </c>
      <c r="I8" s="360" t="str">
        <f>I3</f>
        <v>2002</v>
      </c>
      <c r="J8" s="360" t="str">
        <f t="shared" ref="J8:T8" si="3">J3</f>
        <v>2003</v>
      </c>
      <c r="K8" s="360" t="str">
        <f t="shared" si="3"/>
        <v>2004</v>
      </c>
      <c r="L8" s="360" t="str">
        <f t="shared" si="3"/>
        <v>2005</v>
      </c>
      <c r="M8" s="360" t="str">
        <f t="shared" si="3"/>
        <v>2006</v>
      </c>
      <c r="N8" s="360" t="str">
        <f t="shared" si="3"/>
        <v>2007</v>
      </c>
      <c r="O8" s="360" t="str">
        <f t="shared" si="3"/>
        <v>2008</v>
      </c>
      <c r="P8" s="360" t="str">
        <f t="shared" si="3"/>
        <v>2009</v>
      </c>
      <c r="Q8" s="360" t="str">
        <f t="shared" si="3"/>
        <v>2010</v>
      </c>
      <c r="R8" s="360" t="str">
        <f t="shared" si="3"/>
        <v>2011</v>
      </c>
      <c r="S8" s="360" t="str">
        <f t="shared" si="3"/>
        <v>2012</v>
      </c>
      <c r="T8" s="360" t="str">
        <f t="shared" si="3"/>
        <v>2013</v>
      </c>
    </row>
    <row r="9" spans="1:21" ht="13.15" customHeight="1" thickBot="1" x14ac:dyDescent="0.35">
      <c r="A9" s="353" t="s">
        <v>1262</v>
      </c>
      <c r="B9" s="356">
        <f>B7/B4</f>
        <v>3.5016286644951142E-2</v>
      </c>
      <c r="C9" s="356">
        <f t="shared" ref="C9:F9" si="4">C7/C4</f>
        <v>4.736371760500447E-2</v>
      </c>
      <c r="D9" s="356">
        <f t="shared" si="4"/>
        <v>6.120527306967985E-2</v>
      </c>
      <c r="E9" s="356">
        <f t="shared" si="4"/>
        <v>5.2028218694885359E-2</v>
      </c>
      <c r="F9" s="356">
        <f t="shared" si="4"/>
        <v>4.5304777594728174E-2</v>
      </c>
      <c r="G9" s="356">
        <f>G7/G4</f>
        <v>4.2265426880811495E-2</v>
      </c>
      <c r="H9" s="356">
        <f>H7/H4</f>
        <v>4.63871543264942E-2</v>
      </c>
      <c r="I9" s="356">
        <f>I7/I4</f>
        <v>4.6948356807511735E-2</v>
      </c>
      <c r="J9" s="356">
        <f t="shared" ref="J9:T9" si="5">J7/J4</f>
        <v>5.2674897119341563E-2</v>
      </c>
      <c r="K9" s="356">
        <f t="shared" si="5"/>
        <v>5.4179566563467493E-2</v>
      </c>
      <c r="L9" s="356">
        <f t="shared" si="5"/>
        <v>5.9626436781609192E-2</v>
      </c>
      <c r="M9" s="356">
        <f t="shared" si="5"/>
        <v>5.6970509383378019E-2</v>
      </c>
      <c r="N9" s="356">
        <f t="shared" si="5"/>
        <v>5.8133333333333335E-2</v>
      </c>
      <c r="O9" s="356">
        <f t="shared" si="5"/>
        <v>5.6505223171889836E-2</v>
      </c>
      <c r="P9" s="356">
        <f t="shared" si="5"/>
        <v>4.3555555555555556E-2</v>
      </c>
      <c r="Q9" s="356">
        <f t="shared" si="5"/>
        <v>4.8761904761904763E-2</v>
      </c>
      <c r="R9" s="356">
        <f t="shared" si="5"/>
        <v>5.2501033484911121E-2</v>
      </c>
      <c r="S9" s="356">
        <f t="shared" si="5"/>
        <v>4.9735018344883815E-2</v>
      </c>
      <c r="T9" s="356">
        <f t="shared" si="5"/>
        <v>4.6047582501918649E-2</v>
      </c>
    </row>
    <row r="11" spans="1:21" x14ac:dyDescent="0.25">
      <c r="A11" s="357" t="s">
        <v>1263</v>
      </c>
    </row>
    <row r="14" spans="1:21" ht="14.45" x14ac:dyDescent="0.3">
      <c r="A14" s="358"/>
      <c r="B14" s="359"/>
    </row>
  </sheetData>
  <pageMargins left="0.75" right="0.75" top="0.75" bottom="0.5" header="0.5" footer="0.75"/>
  <pageSetup paperSize="9" orientation="portrait" r:id="rId1"/>
  <ignoredErrors>
    <ignoredError sqref="C3:U3" numberStoredAsText="1"/>
    <ignoredError sqref="Q7:T7" formulaRange="1"/>
    <ignoredError sqref="B7:P7" formulaRange="1" emptyCellReference="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zoomScale="80" zoomScaleNormal="80" workbookViewId="0"/>
  </sheetViews>
  <sheetFormatPr defaultRowHeight="15" x14ac:dyDescent="0.25"/>
  <cols>
    <col min="1" max="1" width="72" customWidth="1"/>
    <col min="2" max="6" width="5" customWidth="1"/>
  </cols>
  <sheetData>
    <row r="1" spans="1:6" ht="14.45" x14ac:dyDescent="0.3">
      <c r="A1" s="487" t="s">
        <v>1510</v>
      </c>
    </row>
    <row r="2" spans="1:6" x14ac:dyDescent="0.25">
      <c r="A2" s="61" t="s">
        <v>1436</v>
      </c>
    </row>
    <row r="3" spans="1:6" thickBot="1" x14ac:dyDescent="0.35">
      <c r="A3" s="82"/>
      <c r="B3" s="488">
        <v>2010</v>
      </c>
      <c r="C3" s="488">
        <v>2011</v>
      </c>
      <c r="D3" s="488">
        <v>2012</v>
      </c>
      <c r="E3" s="488">
        <v>2013</v>
      </c>
      <c r="F3" s="488">
        <v>2014</v>
      </c>
    </row>
    <row r="4" spans="1:6" ht="13.15" customHeight="1" thickBot="1" x14ac:dyDescent="0.3">
      <c r="A4" s="82" t="s">
        <v>1434</v>
      </c>
      <c r="B4" s="36">
        <v>1879</v>
      </c>
      <c r="C4" s="36">
        <v>1999</v>
      </c>
      <c r="D4" s="36">
        <v>2352</v>
      </c>
      <c r="E4" s="36">
        <v>2483</v>
      </c>
      <c r="F4" s="36">
        <v>2987</v>
      </c>
    </row>
    <row r="5" spans="1:6" ht="13.15" customHeight="1" thickBot="1" x14ac:dyDescent="0.3">
      <c r="A5" s="82" t="s">
        <v>1433</v>
      </c>
      <c r="B5" s="28">
        <v>858</v>
      </c>
      <c r="C5" s="28">
        <v>960</v>
      </c>
      <c r="D5" s="28">
        <v>889</v>
      </c>
      <c r="E5" s="28">
        <v>849</v>
      </c>
      <c r="F5" s="28">
        <v>625</v>
      </c>
    </row>
    <row r="6" spans="1:6" ht="13.15" customHeight="1" x14ac:dyDescent="0.25">
      <c r="A6" s="82" t="s">
        <v>1435</v>
      </c>
      <c r="B6" s="31">
        <v>1057</v>
      </c>
      <c r="C6" s="31">
        <v>1006</v>
      </c>
      <c r="D6" s="31">
        <v>1197</v>
      </c>
      <c r="E6" s="31">
        <v>1002</v>
      </c>
      <c r="F6" s="31">
        <v>782</v>
      </c>
    </row>
    <row r="7" spans="1:6" ht="13.15" customHeight="1" x14ac:dyDescent="0.3">
      <c r="A7" s="548" t="s">
        <v>1431</v>
      </c>
      <c r="B7" s="453">
        <f t="shared" ref="B7:C7" si="0">SUM(B4:B6)</f>
        <v>3794</v>
      </c>
      <c r="C7" s="453">
        <f t="shared" si="0"/>
        <v>3965</v>
      </c>
      <c r="D7" s="453">
        <f>SUM(D4:D6)</f>
        <v>4438</v>
      </c>
      <c r="E7" s="453">
        <f t="shared" ref="E7:F7" si="1">SUM(E4:E6)</f>
        <v>4334</v>
      </c>
      <c r="F7" s="453">
        <f t="shared" si="1"/>
        <v>4394</v>
      </c>
    </row>
    <row r="8" spans="1:6" ht="13.15" customHeight="1" thickBot="1" x14ac:dyDescent="0.35">
      <c r="A8" s="549" t="s">
        <v>1432</v>
      </c>
      <c r="B8" s="550">
        <v>2737</v>
      </c>
      <c r="C8" s="550">
        <v>2959</v>
      </c>
      <c r="D8" s="550">
        <f>D4+D5</f>
        <v>3241</v>
      </c>
      <c r="E8" s="550">
        <f t="shared" ref="E8:F8" si="2">E4+E5</f>
        <v>3332</v>
      </c>
      <c r="F8" s="550">
        <f t="shared" si="2"/>
        <v>3612</v>
      </c>
    </row>
    <row r="12" spans="1:6" ht="14.45" x14ac:dyDescent="0.3">
      <c r="A12" s="68"/>
    </row>
    <row r="13" spans="1:6" ht="14.45" x14ac:dyDescent="0.3">
      <c r="A13" s="68"/>
    </row>
    <row r="14" spans="1:6" ht="14.45" x14ac:dyDescent="0.3">
      <c r="A14" s="68"/>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
  <sheetViews>
    <sheetView zoomScale="80" zoomScaleNormal="80" workbookViewId="0"/>
  </sheetViews>
  <sheetFormatPr defaultColWidth="8.85546875" defaultRowHeight="15" x14ac:dyDescent="0.25"/>
  <cols>
    <col min="1" max="1" width="32.140625" style="566" customWidth="1"/>
    <col min="2" max="2" width="8" style="566" bestFit="1" customWidth="1"/>
    <col min="3" max="4" width="7.85546875" style="566" bestFit="1" customWidth="1"/>
    <col min="5" max="5" width="8.140625" style="566" bestFit="1" customWidth="1"/>
    <col min="6" max="6" width="7.85546875" style="566" bestFit="1" customWidth="1"/>
    <col min="7" max="7" width="8" style="566" bestFit="1" customWidth="1"/>
    <col min="8" max="8" width="7.28515625" style="566" customWidth="1"/>
    <col min="9" max="9" width="8.140625" style="566" bestFit="1" customWidth="1"/>
    <col min="10" max="16384" width="8.85546875" style="566"/>
  </cols>
  <sheetData>
    <row r="1" spans="1:9" ht="15.75" thickBot="1" x14ac:dyDescent="0.3">
      <c r="A1" s="616" t="s">
        <v>1445</v>
      </c>
    </row>
    <row r="2" spans="1:9" ht="9.6" customHeight="1" thickBot="1" x14ac:dyDescent="0.35">
      <c r="B2" s="26"/>
      <c r="C2" s="26"/>
      <c r="D2" s="26"/>
      <c r="E2" s="26"/>
      <c r="F2" s="26"/>
      <c r="G2" s="26"/>
      <c r="H2" s="26"/>
      <c r="I2" s="26"/>
    </row>
    <row r="3" spans="1:9" ht="14.45" x14ac:dyDescent="0.3">
      <c r="A3" s="617"/>
      <c r="B3" s="618">
        <v>2007</v>
      </c>
      <c r="C3" s="618">
        <v>2008</v>
      </c>
      <c r="D3" s="618">
        <v>2009</v>
      </c>
      <c r="E3" s="618">
        <v>2010</v>
      </c>
      <c r="F3" s="618">
        <v>2011</v>
      </c>
      <c r="G3" s="618">
        <v>2012</v>
      </c>
      <c r="H3" s="618">
        <v>2013</v>
      </c>
      <c r="I3" s="618">
        <v>2014</v>
      </c>
    </row>
    <row r="4" spans="1:9" ht="22.5" customHeight="1" x14ac:dyDescent="0.25">
      <c r="A4" s="548" t="s">
        <v>1446</v>
      </c>
      <c r="B4" s="619">
        <v>15340</v>
      </c>
      <c r="C4" s="619">
        <v>16013.415000000001</v>
      </c>
      <c r="D4" s="619">
        <v>16213</v>
      </c>
      <c r="E4" s="619">
        <v>18468</v>
      </c>
      <c r="F4" s="619">
        <v>18314.410757946214</v>
      </c>
      <c r="G4" s="619">
        <v>17692</v>
      </c>
      <c r="H4" s="619">
        <v>17858</v>
      </c>
      <c r="I4" s="619">
        <v>19444.35064935065</v>
      </c>
    </row>
    <row r="5" spans="1:9" ht="15.75" thickBot="1" x14ac:dyDescent="0.3">
      <c r="A5" s="78" t="s">
        <v>1447</v>
      </c>
      <c r="B5" s="620">
        <v>6755</v>
      </c>
      <c r="C5" s="620">
        <v>7219.32</v>
      </c>
      <c r="D5" s="620">
        <v>7571</v>
      </c>
      <c r="E5" s="620">
        <v>8326</v>
      </c>
      <c r="F5" s="620">
        <v>8367.4107579462107</v>
      </c>
      <c r="G5" s="620">
        <v>8131</v>
      </c>
      <c r="H5" s="620">
        <v>8194</v>
      </c>
      <c r="I5" s="620">
        <v>8959</v>
      </c>
    </row>
    <row r="6" spans="1:9" ht="15.75" thickBot="1" x14ac:dyDescent="0.3">
      <c r="A6" s="79" t="s">
        <v>1448</v>
      </c>
      <c r="B6" s="621">
        <v>6078</v>
      </c>
      <c r="C6" s="621">
        <v>6247.9449999999997</v>
      </c>
      <c r="D6" s="621">
        <v>5978</v>
      </c>
      <c r="E6" s="621">
        <v>6909</v>
      </c>
      <c r="F6" s="621">
        <v>6689</v>
      </c>
      <c r="G6" s="621">
        <v>6356</v>
      </c>
      <c r="H6" s="621">
        <v>6346</v>
      </c>
      <c r="I6" s="621">
        <v>6980.3506493506493</v>
      </c>
    </row>
    <row r="7" spans="1:9" ht="15.75" thickBot="1" x14ac:dyDescent="0.3">
      <c r="A7" s="79" t="s">
        <v>1168</v>
      </c>
      <c r="B7" s="621">
        <v>1376</v>
      </c>
      <c r="C7" s="621">
        <v>1397.1399999999999</v>
      </c>
      <c r="D7" s="621">
        <v>1424</v>
      </c>
      <c r="E7" s="621">
        <v>1718</v>
      </c>
      <c r="F7" s="621">
        <v>1738</v>
      </c>
      <c r="G7" s="621">
        <v>1859</v>
      </c>
      <c r="H7" s="621">
        <v>1898</v>
      </c>
      <c r="I7" s="621">
        <v>1993</v>
      </c>
    </row>
    <row r="8" spans="1:9" ht="15.75" thickBot="1" x14ac:dyDescent="0.3">
      <c r="A8" s="79" t="s">
        <v>1449</v>
      </c>
      <c r="B8" s="621">
        <v>1131</v>
      </c>
      <c r="C8" s="621">
        <v>1149.01</v>
      </c>
      <c r="D8" s="621">
        <v>1240</v>
      </c>
      <c r="E8" s="621">
        <v>1515</v>
      </c>
      <c r="F8" s="621">
        <v>1520</v>
      </c>
      <c r="G8" s="621">
        <v>1346</v>
      </c>
      <c r="H8" s="621">
        <v>1420</v>
      </c>
      <c r="I8" s="621">
        <v>1512</v>
      </c>
    </row>
    <row r="9" spans="1:9" thickBot="1" x14ac:dyDescent="0.35">
      <c r="A9" s="79"/>
      <c r="B9" s="31"/>
      <c r="C9" s="31"/>
      <c r="D9" s="31"/>
      <c r="E9" s="31"/>
      <c r="F9" s="31"/>
      <c r="G9" s="31"/>
      <c r="H9" s="31"/>
      <c r="I9" s="31"/>
    </row>
    <row r="10" spans="1:9" ht="14.45" x14ac:dyDescent="0.3">
      <c r="A10" s="79"/>
      <c r="B10" s="622">
        <v>2007</v>
      </c>
      <c r="C10" s="622">
        <v>2008</v>
      </c>
      <c r="D10" s="622">
        <v>2009</v>
      </c>
      <c r="E10" s="622">
        <v>2010</v>
      </c>
      <c r="F10" s="622">
        <v>2011</v>
      </c>
      <c r="G10" s="622">
        <v>2012</v>
      </c>
      <c r="H10" s="622">
        <v>2013</v>
      </c>
      <c r="I10" s="622">
        <v>2014</v>
      </c>
    </row>
    <row r="11" spans="1:9" ht="14.45" x14ac:dyDescent="0.3">
      <c r="A11" s="908" t="s">
        <v>1448</v>
      </c>
      <c r="B11" s="623">
        <v>6078</v>
      </c>
      <c r="C11" s="623">
        <v>6247.9449999999997</v>
      </c>
      <c r="D11" s="623">
        <v>5978</v>
      </c>
      <c r="E11" s="623">
        <v>6909</v>
      </c>
      <c r="F11" s="623">
        <v>6689</v>
      </c>
      <c r="G11" s="623">
        <v>6356</v>
      </c>
      <c r="H11" s="623">
        <v>6346</v>
      </c>
      <c r="I11" s="623">
        <v>6980.3506493506493</v>
      </c>
    </row>
    <row r="12" spans="1:9" thickBot="1" x14ac:dyDescent="0.35">
      <c r="A12" s="78" t="s">
        <v>1408</v>
      </c>
      <c r="B12" s="620">
        <v>427</v>
      </c>
      <c r="C12" s="620">
        <v>447</v>
      </c>
      <c r="D12" s="620">
        <v>453</v>
      </c>
      <c r="E12" s="620">
        <v>516</v>
      </c>
      <c r="F12" s="620">
        <v>418.52567237163817</v>
      </c>
      <c r="G12" s="620">
        <v>444</v>
      </c>
      <c r="H12" s="620">
        <v>438</v>
      </c>
      <c r="I12" s="620">
        <v>491.7012987012987</v>
      </c>
    </row>
    <row r="13" spans="1:9" thickBot="1" x14ac:dyDescent="0.35">
      <c r="A13" s="79" t="s">
        <v>1407</v>
      </c>
      <c r="B13" s="621">
        <v>441</v>
      </c>
      <c r="C13" s="621">
        <v>347</v>
      </c>
      <c r="D13" s="621">
        <v>336</v>
      </c>
      <c r="E13" s="621">
        <v>350</v>
      </c>
      <c r="F13" s="621">
        <v>399.7090464547677</v>
      </c>
      <c r="G13" s="621">
        <v>337</v>
      </c>
      <c r="H13" s="621">
        <v>367</v>
      </c>
      <c r="I13" s="621">
        <v>417.64935064935065</v>
      </c>
    </row>
    <row r="14" spans="1:9" thickBot="1" x14ac:dyDescent="0.35">
      <c r="A14" s="79" t="s">
        <v>1405</v>
      </c>
      <c r="B14" s="621">
        <v>2400</v>
      </c>
      <c r="C14" s="621">
        <v>2413</v>
      </c>
      <c r="D14" s="621">
        <v>2534</v>
      </c>
      <c r="E14" s="621">
        <v>2574</v>
      </c>
      <c r="F14" s="621">
        <v>2333</v>
      </c>
      <c r="G14" s="621">
        <v>2449</v>
      </c>
      <c r="H14" s="621">
        <v>2405</v>
      </c>
      <c r="I14" s="621">
        <v>2755</v>
      </c>
    </row>
    <row r="15" spans="1:9" thickBot="1" x14ac:dyDescent="0.35">
      <c r="A15" s="79" t="s">
        <v>1450</v>
      </c>
      <c r="B15" s="621">
        <v>2808</v>
      </c>
      <c r="C15" s="621">
        <v>2898.9450000000002</v>
      </c>
      <c r="D15" s="621">
        <v>2534</v>
      </c>
      <c r="E15" s="621">
        <v>3361</v>
      </c>
      <c r="F15" s="621">
        <v>3532.7652811735943</v>
      </c>
      <c r="G15" s="621">
        <v>3050</v>
      </c>
      <c r="H15" s="621">
        <v>3075</v>
      </c>
      <c r="I15" s="621">
        <v>3235</v>
      </c>
    </row>
    <row r="16" spans="1:9" ht="15.75" thickBot="1" x14ac:dyDescent="0.3">
      <c r="A16" s="80" t="s">
        <v>1451</v>
      </c>
      <c r="B16" s="624">
        <v>2</v>
      </c>
      <c r="C16" s="624">
        <v>142</v>
      </c>
      <c r="D16" s="624">
        <v>121</v>
      </c>
      <c r="E16" s="624">
        <v>108</v>
      </c>
      <c r="F16" s="624">
        <v>5</v>
      </c>
      <c r="G16" s="624">
        <v>76</v>
      </c>
      <c r="H16" s="624">
        <v>61</v>
      </c>
      <c r="I16" s="624">
        <v>81</v>
      </c>
    </row>
    <row r="18" spans="1:1" ht="14.45" x14ac:dyDescent="0.3">
      <c r="A18" s="625" t="s">
        <v>1452</v>
      </c>
    </row>
    <row r="19" spans="1:1" ht="14.45" x14ac:dyDescent="0.3">
      <c r="A19" s="626" t="s">
        <v>1453</v>
      </c>
    </row>
  </sheetData>
  <pageMargins left="0.7" right="0.7" top="0.75" bottom="0.75" header="0.3" footer="0.3"/>
  <pageSetup paperSize="9" scale="93"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
  <sheetViews>
    <sheetView zoomScale="80" zoomScaleNormal="80" workbookViewId="0"/>
  </sheetViews>
  <sheetFormatPr defaultRowHeight="15" x14ac:dyDescent="0.25"/>
  <cols>
    <col min="1" max="1" width="3.85546875" style="348" customWidth="1"/>
    <col min="2" max="2" width="12.5703125" style="1" customWidth="1"/>
    <col min="3" max="3" width="20.140625" style="3" customWidth="1"/>
    <col min="4" max="4" width="14" style="1" customWidth="1"/>
    <col min="5" max="5" width="21.42578125" style="3" customWidth="1"/>
    <col min="6" max="6" width="10.28515625" customWidth="1"/>
  </cols>
  <sheetData>
    <row r="1" spans="1:8" s="63" customFormat="1" ht="13.9" x14ac:dyDescent="0.3">
      <c r="A1" s="61" t="s">
        <v>1430</v>
      </c>
      <c r="B1" s="62"/>
      <c r="C1" s="64"/>
      <c r="D1" s="62"/>
      <c r="E1" s="64"/>
    </row>
    <row r="2" spans="1:8" s="63" customFormat="1" ht="12.75" x14ac:dyDescent="0.2">
      <c r="A2" s="61" t="s">
        <v>1245</v>
      </c>
      <c r="B2" s="62"/>
      <c r="C2" s="64"/>
      <c r="D2" s="62"/>
      <c r="E2" s="64"/>
    </row>
    <row r="3" spans="1:8" s="63" customFormat="1" ht="13.5" thickBot="1" x14ac:dyDescent="0.25">
      <c r="A3" s="61"/>
      <c r="B3" s="62"/>
      <c r="C3" s="64"/>
      <c r="D3" s="62"/>
      <c r="E3" s="64"/>
    </row>
    <row r="4" spans="1:8" s="23" customFormat="1" ht="33" customHeight="1" thickBot="1" x14ac:dyDescent="0.3">
      <c r="A4" s="30"/>
      <c r="B4" s="26"/>
      <c r="C4" s="26" t="s">
        <v>1246</v>
      </c>
      <c r="D4" s="26"/>
      <c r="E4" s="26" t="s">
        <v>1244</v>
      </c>
    </row>
    <row r="5" spans="1:8" ht="12.95" customHeight="1" thickBot="1" x14ac:dyDescent="0.3">
      <c r="A5" s="36">
        <v>1</v>
      </c>
      <c r="B5" s="78" t="s">
        <v>1189</v>
      </c>
      <c r="C5" s="106">
        <v>8348</v>
      </c>
      <c r="D5" s="754" t="s">
        <v>1190</v>
      </c>
      <c r="E5" s="795">
        <v>0.102049321345299</v>
      </c>
    </row>
    <row r="6" spans="1:8" ht="12.95" customHeight="1" thickBot="1" x14ac:dyDescent="0.3">
      <c r="A6" s="28">
        <v>2</v>
      </c>
      <c r="B6" s="79" t="s">
        <v>1193</v>
      </c>
      <c r="C6" s="100">
        <v>1491</v>
      </c>
      <c r="D6" s="79" t="s">
        <v>1185</v>
      </c>
      <c r="E6" s="346">
        <v>6.0708158817983707E-2</v>
      </c>
      <c r="H6" s="654"/>
    </row>
    <row r="7" spans="1:8" ht="12.95" customHeight="1" thickBot="1" x14ac:dyDescent="0.3">
      <c r="A7" s="31">
        <v>3</v>
      </c>
      <c r="B7" s="79" t="s">
        <v>1046</v>
      </c>
      <c r="C7" s="100">
        <v>1339</v>
      </c>
      <c r="D7" s="79" t="s">
        <v>1047</v>
      </c>
      <c r="E7" s="346">
        <v>5.7695886841615487E-2</v>
      </c>
      <c r="H7" s="654"/>
    </row>
    <row r="8" spans="1:8" ht="12.95" customHeight="1" thickBot="1" x14ac:dyDescent="0.3">
      <c r="A8" s="31">
        <v>4</v>
      </c>
      <c r="B8" s="79" t="s">
        <v>1184</v>
      </c>
      <c r="C8" s="100">
        <v>1295</v>
      </c>
      <c r="D8" s="79" t="s">
        <v>1527</v>
      </c>
      <c r="E8" s="346">
        <v>5.6068162431702144E-2</v>
      </c>
      <c r="H8" s="654"/>
    </row>
    <row r="9" spans="1:8" ht="12.95" customHeight="1" thickBot="1" x14ac:dyDescent="0.35">
      <c r="A9" s="31">
        <v>5</v>
      </c>
      <c r="B9" s="80" t="s">
        <v>1529</v>
      </c>
      <c r="C9" s="349">
        <v>1243</v>
      </c>
      <c r="D9" s="708" t="s">
        <v>1528</v>
      </c>
      <c r="E9" s="798">
        <v>4.4289891314575155E-2</v>
      </c>
      <c r="H9" s="654"/>
    </row>
    <row r="10" spans="1:8" ht="12.95" customHeight="1" thickBot="1" x14ac:dyDescent="0.35">
      <c r="A10" s="31">
        <v>6</v>
      </c>
      <c r="B10" s="78" t="s">
        <v>1548</v>
      </c>
      <c r="C10" s="106">
        <v>1081</v>
      </c>
      <c r="D10" s="608" t="s">
        <v>1525</v>
      </c>
      <c r="E10" s="796">
        <v>4.1560859211912361E-2</v>
      </c>
      <c r="H10" s="654"/>
    </row>
    <row r="11" spans="1:8" ht="12.95" customHeight="1" thickBot="1" x14ac:dyDescent="0.35">
      <c r="A11" s="31">
        <v>7</v>
      </c>
      <c r="B11" s="79" t="s">
        <v>1533</v>
      </c>
      <c r="C11" s="100">
        <v>877</v>
      </c>
      <c r="D11" s="79" t="s">
        <v>1526</v>
      </c>
      <c r="E11" s="346">
        <v>4.0227482845001841E-2</v>
      </c>
      <c r="H11" s="654"/>
    </row>
    <row r="12" spans="1:8" ht="12.95" customHeight="1" thickBot="1" x14ac:dyDescent="0.35">
      <c r="A12" s="31">
        <v>8</v>
      </c>
      <c r="B12" s="79" t="s">
        <v>1192</v>
      </c>
      <c r="C12" s="100">
        <v>847</v>
      </c>
      <c r="D12" s="79" t="s">
        <v>1046</v>
      </c>
      <c r="E12" s="346">
        <v>3.8089246546629499E-2</v>
      </c>
      <c r="H12" s="654"/>
    </row>
    <row r="13" spans="1:8" ht="12.95" customHeight="1" thickBot="1" x14ac:dyDescent="0.3">
      <c r="A13" s="31">
        <v>9</v>
      </c>
      <c r="B13" s="79" t="s">
        <v>1194</v>
      </c>
      <c r="C13" s="100">
        <v>820</v>
      </c>
      <c r="D13" s="79" t="s">
        <v>1195</v>
      </c>
      <c r="E13" s="346">
        <v>3.5731877894149437E-2</v>
      </c>
      <c r="H13" s="654"/>
    </row>
    <row r="14" spans="1:8" ht="12.95" customHeight="1" thickBot="1" x14ac:dyDescent="0.35">
      <c r="A14" s="31">
        <v>10</v>
      </c>
      <c r="B14" s="80" t="s">
        <v>1526</v>
      </c>
      <c r="C14" s="349">
        <v>676</v>
      </c>
      <c r="D14" s="80" t="s">
        <v>1534</v>
      </c>
      <c r="E14" s="797">
        <v>3.0349082736910629E-2</v>
      </c>
      <c r="H14" s="654"/>
    </row>
    <row r="15" spans="1:8" ht="12.95" customHeight="1" thickBot="1" x14ac:dyDescent="0.35">
      <c r="A15" s="31">
        <v>11</v>
      </c>
      <c r="B15" s="78" t="s">
        <v>1527</v>
      </c>
      <c r="C15" s="106">
        <v>627</v>
      </c>
      <c r="D15" s="608" t="s">
        <v>1052</v>
      </c>
      <c r="E15" s="796">
        <v>2.7946457529106603E-2</v>
      </c>
      <c r="H15" s="654"/>
    </row>
    <row r="16" spans="1:8" ht="12.95" customHeight="1" thickBot="1" x14ac:dyDescent="0.35">
      <c r="A16" s="31">
        <v>12</v>
      </c>
      <c r="B16" s="280" t="s">
        <v>1190</v>
      </c>
      <c r="C16" s="347">
        <v>573</v>
      </c>
      <c r="D16" s="79" t="s">
        <v>1189</v>
      </c>
      <c r="E16" s="346">
        <v>2.6406954918782342E-2</v>
      </c>
      <c r="H16" s="654"/>
    </row>
    <row r="17" spans="1:8" ht="12.95" customHeight="1" thickBot="1" x14ac:dyDescent="0.35">
      <c r="A17" s="31">
        <v>13</v>
      </c>
      <c r="B17" s="79" t="s">
        <v>1545</v>
      </c>
      <c r="C17" s="100">
        <v>512</v>
      </c>
      <c r="D17" s="79" t="s">
        <v>1057</v>
      </c>
      <c r="E17" s="346">
        <v>2.5663537516039708E-2</v>
      </c>
      <c r="H17" s="654"/>
    </row>
    <row r="18" spans="1:8" ht="12.95" customHeight="1" thickBot="1" x14ac:dyDescent="0.35">
      <c r="A18" s="31">
        <v>14</v>
      </c>
      <c r="B18" s="79" t="s">
        <v>1185</v>
      </c>
      <c r="C18" s="100">
        <v>491</v>
      </c>
      <c r="D18" s="592" t="s">
        <v>1524</v>
      </c>
      <c r="E18" s="593">
        <v>2.4709356197724266E-2</v>
      </c>
      <c r="H18" s="654"/>
    </row>
    <row r="19" spans="1:8" ht="12.95" customHeight="1" thickBot="1" x14ac:dyDescent="0.35">
      <c r="A19" s="31">
        <v>15</v>
      </c>
      <c r="B19" s="79" t="s">
        <v>1047</v>
      </c>
      <c r="C19" s="100">
        <v>465</v>
      </c>
      <c r="D19" s="79" t="s">
        <v>1536</v>
      </c>
      <c r="E19" s="346">
        <v>2.4442966664739125E-2</v>
      </c>
      <c r="H19" s="654"/>
    </row>
    <row r="20" spans="1:8" ht="12.95" customHeight="1" thickBot="1" x14ac:dyDescent="0.35">
      <c r="A20" s="31">
        <v>16</v>
      </c>
      <c r="B20" s="80" t="s">
        <v>1059</v>
      </c>
      <c r="C20" s="349">
        <v>420</v>
      </c>
      <c r="D20" s="80" t="s">
        <v>1193</v>
      </c>
      <c r="E20" s="797">
        <v>2.2611510918144725E-2</v>
      </c>
      <c r="H20" s="654"/>
    </row>
    <row r="21" spans="1:8" ht="12.95" customHeight="1" thickBot="1" x14ac:dyDescent="0.3">
      <c r="A21" s="31">
        <v>17</v>
      </c>
      <c r="B21" s="608" t="s">
        <v>1525</v>
      </c>
      <c r="C21" s="800">
        <v>399</v>
      </c>
      <c r="D21" s="78" t="s">
        <v>1535</v>
      </c>
      <c r="E21" s="799">
        <v>2.1932708227565292E-2</v>
      </c>
      <c r="H21" s="654"/>
    </row>
    <row r="22" spans="1:8" ht="12.95" customHeight="1" thickBot="1" x14ac:dyDescent="0.3">
      <c r="A22" s="31">
        <v>18</v>
      </c>
      <c r="B22" s="79" t="s">
        <v>1187</v>
      </c>
      <c r="C22" s="100">
        <v>393</v>
      </c>
      <c r="D22" s="79" t="s">
        <v>1186</v>
      </c>
      <c r="E22" s="346">
        <v>2.1098156891114803E-2</v>
      </c>
      <c r="H22" s="654"/>
    </row>
    <row r="23" spans="1:8" ht="12.95" customHeight="1" thickBot="1" x14ac:dyDescent="0.3">
      <c r="A23" s="31">
        <v>19</v>
      </c>
      <c r="B23" s="79" t="s">
        <v>1543</v>
      </c>
      <c r="C23" s="100">
        <v>386</v>
      </c>
      <c r="D23" s="79" t="s">
        <v>1184</v>
      </c>
      <c r="E23" s="346">
        <v>2.0200671757350342E-2</v>
      </c>
      <c r="H23" s="654"/>
    </row>
    <row r="24" spans="1:8" ht="12.95" customHeight="1" thickBot="1" x14ac:dyDescent="0.3">
      <c r="A24" s="31">
        <v>20</v>
      </c>
      <c r="B24" s="80" t="s">
        <v>1195</v>
      </c>
      <c r="C24" s="349">
        <v>303</v>
      </c>
      <c r="D24" s="80" t="s">
        <v>1530</v>
      </c>
      <c r="E24" s="797">
        <v>1.9903366727299119E-2</v>
      </c>
      <c r="H24" s="654"/>
    </row>
    <row r="25" spans="1:8" ht="12.95" customHeight="1" thickBot="1" x14ac:dyDescent="0.3">
      <c r="A25" s="31">
        <v>21</v>
      </c>
      <c r="B25" s="78" t="s">
        <v>1546</v>
      </c>
      <c r="C25" s="106">
        <v>274</v>
      </c>
      <c r="D25" s="78" t="s">
        <v>1547</v>
      </c>
      <c r="E25" s="799">
        <v>1.9874324707710792E-2</v>
      </c>
      <c r="H25" s="654"/>
    </row>
    <row r="26" spans="1:8" ht="12.95" customHeight="1" thickBot="1" x14ac:dyDescent="0.3">
      <c r="A26" s="31">
        <v>22</v>
      </c>
      <c r="B26" s="79" t="s">
        <v>1520</v>
      </c>
      <c r="C26" s="100">
        <v>258</v>
      </c>
      <c r="D26" s="79" t="s">
        <v>1674</v>
      </c>
      <c r="E26" s="346">
        <v>1.8404004711425205E-2</v>
      </c>
      <c r="H26" s="654"/>
    </row>
    <row r="27" spans="1:8" ht="12.95" customHeight="1" thickBot="1" x14ac:dyDescent="0.3">
      <c r="A27" s="31">
        <v>23</v>
      </c>
      <c r="B27" s="79" t="s">
        <v>1536</v>
      </c>
      <c r="C27" s="100">
        <v>257</v>
      </c>
      <c r="D27" s="79" t="s">
        <v>1192</v>
      </c>
      <c r="E27" s="346">
        <v>1.8169015821737716E-2</v>
      </c>
      <c r="H27" s="654"/>
    </row>
    <row r="28" spans="1:8" ht="12.95" customHeight="1" thickBot="1" x14ac:dyDescent="0.3">
      <c r="A28" s="31">
        <v>24</v>
      </c>
      <c r="B28" s="592" t="s">
        <v>1528</v>
      </c>
      <c r="C28" s="594">
        <v>225</v>
      </c>
      <c r="D28" s="79" t="s">
        <v>1533</v>
      </c>
      <c r="E28" s="346">
        <v>1.7463277187270986E-2</v>
      </c>
      <c r="H28" s="654"/>
    </row>
    <row r="29" spans="1:8" ht="12.95" customHeight="1" thickBot="1" x14ac:dyDescent="0.3">
      <c r="A29" s="31">
        <v>25</v>
      </c>
      <c r="B29" s="79" t="s">
        <v>1535</v>
      </c>
      <c r="C29" s="100">
        <v>217</v>
      </c>
      <c r="D29" s="79" t="s">
        <v>1187</v>
      </c>
      <c r="E29" s="346">
        <v>1.6991435106120809E-2</v>
      </c>
      <c r="H29" s="654"/>
    </row>
    <row r="30" spans="1:8" ht="12.95" customHeight="1" thickBot="1" x14ac:dyDescent="0.3">
      <c r="A30" s="31">
        <v>26</v>
      </c>
      <c r="B30" s="80" t="s">
        <v>1062</v>
      </c>
      <c r="C30" s="349">
        <v>194</v>
      </c>
      <c r="D30" s="80" t="s">
        <v>1541</v>
      </c>
      <c r="E30" s="797">
        <v>1.5890785001398053E-2</v>
      </c>
      <c r="H30" s="654"/>
    </row>
    <row r="31" spans="1:8" ht="12.95" customHeight="1" thickBot="1" x14ac:dyDescent="0.3">
      <c r="A31" s="31">
        <v>27</v>
      </c>
      <c r="B31" s="78" t="s">
        <v>1549</v>
      </c>
      <c r="C31" s="106">
        <v>192</v>
      </c>
      <c r="D31" s="78" t="s">
        <v>1539</v>
      </c>
      <c r="E31" s="799">
        <v>1.5701797375509224E-2</v>
      </c>
      <c r="H31" s="654"/>
    </row>
    <row r="32" spans="1:8" ht="12.95" customHeight="1" thickBot="1" x14ac:dyDescent="0.3">
      <c r="A32" s="31">
        <v>28</v>
      </c>
      <c r="B32" s="592" t="s">
        <v>1052</v>
      </c>
      <c r="C32" s="594">
        <v>152</v>
      </c>
      <c r="D32" s="79" t="s">
        <v>1529</v>
      </c>
      <c r="E32" s="346">
        <v>1.5411917340096986E-2</v>
      </c>
      <c r="H32" s="654"/>
    </row>
    <row r="33" spans="1:8" ht="12.95" customHeight="1" thickBot="1" x14ac:dyDescent="0.3">
      <c r="A33" s="31">
        <v>29</v>
      </c>
      <c r="B33" s="79" t="s">
        <v>1538</v>
      </c>
      <c r="C33" s="100">
        <v>144</v>
      </c>
      <c r="D33" s="79" t="s">
        <v>1544</v>
      </c>
      <c r="E33" s="346">
        <v>1.4590271454753298E-2</v>
      </c>
      <c r="H33" s="654"/>
    </row>
    <row r="34" spans="1:8" ht="12.95" customHeight="1" thickBot="1" x14ac:dyDescent="0.3">
      <c r="A34" s="31">
        <v>30</v>
      </c>
      <c r="B34" s="79" t="s">
        <v>1542</v>
      </c>
      <c r="C34" s="100">
        <v>142</v>
      </c>
      <c r="D34" s="79" t="s">
        <v>1194</v>
      </c>
      <c r="E34" s="346">
        <v>1.3613585481728677E-2</v>
      </c>
      <c r="H34" s="654"/>
    </row>
    <row r="35" spans="1:8" ht="12.95" customHeight="1" thickBot="1" x14ac:dyDescent="0.3">
      <c r="A35" s="31">
        <v>31</v>
      </c>
      <c r="B35" s="80" t="s">
        <v>1057</v>
      </c>
      <c r="C35" s="349">
        <v>114</v>
      </c>
      <c r="D35" s="80" t="s">
        <v>1538</v>
      </c>
      <c r="E35" s="797">
        <v>1.3058205409016999E-2</v>
      </c>
      <c r="H35" s="654"/>
    </row>
    <row r="36" spans="1:8" ht="12.95" customHeight="1" thickBot="1" x14ac:dyDescent="0.3">
      <c r="A36" s="31">
        <v>32</v>
      </c>
      <c r="B36" s="78" t="s">
        <v>1544</v>
      </c>
      <c r="C36" s="106">
        <v>106</v>
      </c>
      <c r="D36" s="78" t="s">
        <v>1537</v>
      </c>
      <c r="E36" s="799">
        <v>1.1513969499729774E-2</v>
      </c>
      <c r="H36" s="654"/>
    </row>
    <row r="37" spans="1:8" ht="12.95" customHeight="1" thickBot="1" x14ac:dyDescent="0.3">
      <c r="A37" s="31">
        <v>33</v>
      </c>
      <c r="B37" s="79" t="s">
        <v>1061</v>
      </c>
      <c r="C37" s="100">
        <v>101</v>
      </c>
      <c r="D37" s="79" t="s">
        <v>1543</v>
      </c>
      <c r="E37" s="346">
        <v>1.0022204895982106E-2</v>
      </c>
      <c r="H37" s="654"/>
    </row>
    <row r="38" spans="1:8" ht="12.95" customHeight="1" thickBot="1" x14ac:dyDescent="0.3">
      <c r="A38" s="31">
        <v>34</v>
      </c>
      <c r="B38" s="79" t="s">
        <v>1186</v>
      </c>
      <c r="C38" s="100">
        <v>97</v>
      </c>
      <c r="D38" s="79" t="s">
        <v>1061</v>
      </c>
      <c r="E38" s="346">
        <v>9.6583294245787266E-3</v>
      </c>
      <c r="H38" s="654"/>
    </row>
    <row r="39" spans="1:8" ht="12.95" customHeight="1" thickBot="1" x14ac:dyDescent="0.3">
      <c r="A39" s="31">
        <v>35</v>
      </c>
      <c r="B39" s="80" t="s">
        <v>1055</v>
      </c>
      <c r="C39" s="349">
        <v>88</v>
      </c>
      <c r="D39" s="80" t="s">
        <v>1542</v>
      </c>
      <c r="E39" s="797">
        <v>7.106624084308984E-3</v>
      </c>
      <c r="H39" s="654"/>
    </row>
    <row r="40" spans="1:8" ht="12.95" customHeight="1" thickBot="1" x14ac:dyDescent="0.3">
      <c r="A40" s="31">
        <v>36</v>
      </c>
      <c r="B40" s="78" t="s">
        <v>1539</v>
      </c>
      <c r="C40" s="106">
        <v>85</v>
      </c>
      <c r="D40" s="78" t="s">
        <v>1531</v>
      </c>
      <c r="E40" s="799">
        <v>6.4208755505900791E-3</v>
      </c>
      <c r="H40" s="654"/>
    </row>
    <row r="41" spans="1:8" ht="12.95" customHeight="1" thickBot="1" x14ac:dyDescent="0.3">
      <c r="A41" s="31">
        <v>37</v>
      </c>
      <c r="B41" s="79" t="s">
        <v>1537</v>
      </c>
      <c r="C41" s="100">
        <v>49</v>
      </c>
      <c r="D41" s="79" t="s">
        <v>1055</v>
      </c>
      <c r="E41" s="346">
        <v>4.9944073988059286E-3</v>
      </c>
      <c r="H41" s="654"/>
    </row>
    <row r="42" spans="1:8" ht="12.95" customHeight="1" thickBot="1" x14ac:dyDescent="0.3">
      <c r="A42" s="31">
        <v>38</v>
      </c>
      <c r="B42" s="79" t="s">
        <v>1541</v>
      </c>
      <c r="C42" s="100">
        <v>47</v>
      </c>
      <c r="D42" s="79" t="s">
        <v>1546</v>
      </c>
      <c r="E42" s="346">
        <v>3.656617414565703E-3</v>
      </c>
      <c r="H42" s="654"/>
    </row>
    <row r="43" spans="1:8" ht="12.95" customHeight="1" thickBot="1" x14ac:dyDescent="0.3">
      <c r="A43" s="31">
        <v>39</v>
      </c>
      <c r="B43" s="79" t="s">
        <v>1531</v>
      </c>
      <c r="C43" s="100">
        <v>46</v>
      </c>
      <c r="D43" s="79" t="s">
        <v>1059</v>
      </c>
      <c r="E43" s="346">
        <v>3.2982923538963094E-3</v>
      </c>
      <c r="H43" s="654"/>
    </row>
    <row r="44" spans="1:8" ht="12.95" customHeight="1" thickBot="1" x14ac:dyDescent="0.3">
      <c r="A44" s="36">
        <v>40</v>
      </c>
      <c r="B44" s="80" t="s">
        <v>1530</v>
      </c>
      <c r="C44" s="349">
        <v>41</v>
      </c>
      <c r="D44" s="80" t="s">
        <v>1545</v>
      </c>
      <c r="E44" s="797">
        <v>2.55537572819786E-3</v>
      </c>
      <c r="H44" s="654"/>
    </row>
    <row r="45" spans="1:8" ht="12.95" customHeight="1" thickBot="1" x14ac:dyDescent="0.35">
      <c r="A45" s="28">
        <v>41</v>
      </c>
      <c r="B45" s="78" t="s">
        <v>1534</v>
      </c>
      <c r="C45" s="106">
        <v>40</v>
      </c>
      <c r="D45" s="78" t="s">
        <v>1149</v>
      </c>
      <c r="E45" s="799">
        <v>2.3619778257521718E-3</v>
      </c>
      <c r="H45" s="654"/>
    </row>
    <row r="46" spans="1:8" ht="12.95" customHeight="1" thickBot="1" x14ac:dyDescent="0.35">
      <c r="A46" s="31">
        <v>42</v>
      </c>
      <c r="B46" s="79" t="s">
        <v>1547</v>
      </c>
      <c r="C46" s="100">
        <v>40</v>
      </c>
      <c r="D46" s="79" t="s">
        <v>1520</v>
      </c>
      <c r="E46" s="346">
        <v>1.7979111491961653E-3</v>
      </c>
      <c r="H46" s="654"/>
    </row>
    <row r="47" spans="1:8" ht="12.95" customHeight="1" thickBot="1" x14ac:dyDescent="0.35">
      <c r="A47" s="31">
        <v>43</v>
      </c>
      <c r="B47" s="79" t="s">
        <v>1674</v>
      </c>
      <c r="C47" s="100">
        <v>10</v>
      </c>
      <c r="D47" s="79" t="s">
        <v>1062</v>
      </c>
      <c r="E47" s="346">
        <v>1.5858431747095877E-3</v>
      </c>
      <c r="H47" s="654"/>
    </row>
    <row r="48" spans="1:8" ht="12.95" customHeight="1" thickBot="1" x14ac:dyDescent="0.35">
      <c r="A48" s="31">
        <v>44</v>
      </c>
      <c r="B48" s="592" t="s">
        <v>1524</v>
      </c>
      <c r="C48" s="594">
        <v>8</v>
      </c>
      <c r="D48" s="79" t="s">
        <v>1548</v>
      </c>
      <c r="E48" s="346">
        <v>7.9638715761245929E-4</v>
      </c>
      <c r="H48" s="654"/>
    </row>
    <row r="49" spans="1:8" ht="12.95" customHeight="1" thickBot="1" x14ac:dyDescent="0.35">
      <c r="A49" s="36">
        <v>45</v>
      </c>
      <c r="B49" s="80" t="s">
        <v>1149</v>
      </c>
      <c r="C49" s="349">
        <v>1</v>
      </c>
      <c r="D49" s="80" t="s">
        <v>1549</v>
      </c>
      <c r="E49" s="797">
        <v>1.5333753569757731E-4</v>
      </c>
      <c r="H49" s="654"/>
    </row>
    <row r="50" spans="1:8" ht="13.15" customHeight="1" x14ac:dyDescent="0.3">
      <c r="B50" s="78"/>
      <c r="C50" s="106"/>
      <c r="D50" s="78"/>
      <c r="E50" s="106"/>
    </row>
    <row r="51" spans="1:8" ht="13.15" customHeight="1" thickBot="1" x14ac:dyDescent="0.35">
      <c r="B51" s="801"/>
      <c r="C51" s="802"/>
      <c r="D51" s="84"/>
      <c r="E51" s="802"/>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zoomScale="80" zoomScaleNormal="80" workbookViewId="0"/>
  </sheetViews>
  <sheetFormatPr defaultColWidth="8.85546875" defaultRowHeight="12.75" x14ac:dyDescent="0.2"/>
  <cols>
    <col min="1" max="1" width="6" style="63" customWidth="1"/>
    <col min="2" max="2" width="16.140625" style="64" customWidth="1"/>
    <col min="3" max="3" width="20.7109375" style="64" customWidth="1"/>
    <col min="4" max="4" width="10" style="64" customWidth="1"/>
    <col min="5" max="16384" width="8.85546875" style="63"/>
  </cols>
  <sheetData>
    <row r="1" spans="1:4" ht="13.9" x14ac:dyDescent="0.3">
      <c r="A1" s="61" t="s">
        <v>1442</v>
      </c>
    </row>
    <row r="2" spans="1:4" ht="13.5" thickBot="1" x14ac:dyDescent="0.25">
      <c r="A2" s="63" t="s">
        <v>1426</v>
      </c>
    </row>
    <row r="3" spans="1:4" ht="28.5" customHeight="1" thickBot="1" x14ac:dyDescent="0.25">
      <c r="A3" s="639"/>
      <c r="B3" s="640" t="s">
        <v>1427</v>
      </c>
      <c r="C3" s="640" t="s">
        <v>1428</v>
      </c>
      <c r="D3" s="640" t="s">
        <v>1429</v>
      </c>
    </row>
    <row r="4" spans="1:4" ht="13.15" customHeight="1" thickBot="1" x14ac:dyDescent="0.35">
      <c r="A4" s="641">
        <v>2005</v>
      </c>
      <c r="B4" s="642">
        <v>89</v>
      </c>
      <c r="C4" s="642">
        <v>215</v>
      </c>
      <c r="D4" s="643">
        <f>B4+C4</f>
        <v>304</v>
      </c>
    </row>
    <row r="5" spans="1:4" ht="13.15" customHeight="1" thickBot="1" x14ac:dyDescent="0.35">
      <c r="A5" s="644">
        <v>2006</v>
      </c>
      <c r="B5" s="645">
        <v>107</v>
      </c>
      <c r="C5" s="645">
        <v>229</v>
      </c>
      <c r="D5" s="646">
        <f t="shared" ref="D5:D13" si="0">B5+C5</f>
        <v>336</v>
      </c>
    </row>
    <row r="6" spans="1:4" ht="13.15" customHeight="1" thickBot="1" x14ac:dyDescent="0.35">
      <c r="A6" s="644">
        <v>2007</v>
      </c>
      <c r="B6" s="645">
        <v>63</v>
      </c>
      <c r="C6" s="645">
        <v>207</v>
      </c>
      <c r="D6" s="646">
        <f t="shared" si="0"/>
        <v>270</v>
      </c>
    </row>
    <row r="7" spans="1:4" ht="13.15" customHeight="1" thickBot="1" x14ac:dyDescent="0.35">
      <c r="A7" s="644">
        <v>2008</v>
      </c>
      <c r="B7" s="645">
        <v>81</v>
      </c>
      <c r="C7" s="645">
        <v>194</v>
      </c>
      <c r="D7" s="646">
        <f t="shared" si="0"/>
        <v>275</v>
      </c>
    </row>
    <row r="8" spans="1:4" ht="13.15" customHeight="1" thickBot="1" x14ac:dyDescent="0.35">
      <c r="A8" s="644">
        <v>2009</v>
      </c>
      <c r="B8" s="645">
        <v>85</v>
      </c>
      <c r="C8" s="645">
        <v>183</v>
      </c>
      <c r="D8" s="646">
        <f t="shared" si="0"/>
        <v>268</v>
      </c>
    </row>
    <row r="9" spans="1:4" ht="13.15" customHeight="1" thickBot="1" x14ac:dyDescent="0.35">
      <c r="A9" s="644">
        <v>2010</v>
      </c>
      <c r="B9" s="645">
        <v>84</v>
      </c>
      <c r="C9" s="645">
        <v>142</v>
      </c>
      <c r="D9" s="646">
        <f t="shared" si="0"/>
        <v>226</v>
      </c>
    </row>
    <row r="10" spans="1:4" ht="13.15" customHeight="1" thickBot="1" x14ac:dyDescent="0.35">
      <c r="A10" s="644">
        <v>2011</v>
      </c>
      <c r="B10" s="645">
        <v>117</v>
      </c>
      <c r="C10" s="645">
        <v>154</v>
      </c>
      <c r="D10" s="646">
        <f t="shared" si="0"/>
        <v>271</v>
      </c>
    </row>
    <row r="11" spans="1:4" ht="13.15" customHeight="1" thickBot="1" x14ac:dyDescent="0.35">
      <c r="A11" s="644">
        <v>2012</v>
      </c>
      <c r="B11" s="645">
        <v>106</v>
      </c>
      <c r="C11" s="645">
        <v>153</v>
      </c>
      <c r="D11" s="646">
        <f t="shared" si="0"/>
        <v>259</v>
      </c>
    </row>
    <row r="12" spans="1:4" ht="13.15" customHeight="1" thickBot="1" x14ac:dyDescent="0.35">
      <c r="A12" s="644">
        <v>2013</v>
      </c>
      <c r="B12" s="645">
        <v>129</v>
      </c>
      <c r="C12" s="645">
        <v>165</v>
      </c>
      <c r="D12" s="646">
        <f t="shared" si="0"/>
        <v>294</v>
      </c>
    </row>
    <row r="13" spans="1:4" ht="13.15" customHeight="1" thickBot="1" x14ac:dyDescent="0.35">
      <c r="A13" s="647">
        <v>2014</v>
      </c>
      <c r="B13" s="648">
        <v>122</v>
      </c>
      <c r="C13" s="648">
        <v>162</v>
      </c>
      <c r="D13" s="640">
        <f t="shared" si="0"/>
        <v>284</v>
      </c>
    </row>
    <row r="14" spans="1:4" ht="13.9" x14ac:dyDescent="0.3">
      <c r="B14" s="547"/>
      <c r="C14" s="547"/>
    </row>
    <row r="15" spans="1:4" ht="13.9" x14ac:dyDescent="0.3">
      <c r="B15" s="547"/>
      <c r="C15" s="547"/>
    </row>
  </sheetData>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zoomScale="80" zoomScaleNormal="80" workbookViewId="0"/>
  </sheetViews>
  <sheetFormatPr defaultRowHeight="15" x14ac:dyDescent="0.25"/>
  <cols>
    <col min="1" max="1" width="71.28515625" customWidth="1"/>
    <col min="2" max="4" width="8" bestFit="1" customWidth="1"/>
    <col min="5" max="5" width="7.7109375" bestFit="1" customWidth="1"/>
    <col min="6" max="9" width="8" bestFit="1" customWidth="1"/>
    <col min="11" max="11" width="5.5703125" bestFit="1" customWidth="1"/>
    <col min="12" max="18" width="5.28515625" bestFit="1" customWidth="1"/>
  </cols>
  <sheetData>
    <row r="1" spans="1:18" ht="15.75" thickBot="1" x14ac:dyDescent="0.3">
      <c r="A1" s="886" t="s">
        <v>1616</v>
      </c>
      <c r="B1" s="868"/>
      <c r="C1" s="868"/>
      <c r="D1" s="868"/>
      <c r="E1" s="868"/>
      <c r="F1" s="868"/>
      <c r="G1" s="868"/>
      <c r="H1" s="869"/>
      <c r="I1" s="869"/>
    </row>
    <row r="2" spans="1:18" thickBot="1" x14ac:dyDescent="0.35">
      <c r="A2" s="870"/>
      <c r="B2" s="871">
        <v>2007</v>
      </c>
      <c r="C2" s="871">
        <v>2008</v>
      </c>
      <c r="D2" s="871">
        <v>2009</v>
      </c>
      <c r="E2" s="871">
        <v>2010</v>
      </c>
      <c r="F2" s="871">
        <v>2011</v>
      </c>
      <c r="G2" s="871">
        <v>2012</v>
      </c>
      <c r="H2" s="871">
        <v>2013</v>
      </c>
      <c r="I2" s="871">
        <v>2014</v>
      </c>
    </row>
    <row r="3" spans="1:18" ht="24.6" customHeight="1" thickBot="1" x14ac:dyDescent="0.3">
      <c r="A3" s="872"/>
      <c r="B3" s="873" t="s">
        <v>1597</v>
      </c>
      <c r="C3" s="873" t="s">
        <v>1598</v>
      </c>
      <c r="D3" s="873" t="s">
        <v>1599</v>
      </c>
      <c r="E3" s="873" t="s">
        <v>1600</v>
      </c>
      <c r="F3" s="873" t="s">
        <v>1601</v>
      </c>
      <c r="G3" s="873" t="s">
        <v>1601</v>
      </c>
      <c r="H3" s="873" t="s">
        <v>1601</v>
      </c>
      <c r="I3" s="873" t="s">
        <v>1601</v>
      </c>
    </row>
    <row r="4" spans="1:18" thickBot="1" x14ac:dyDescent="0.35">
      <c r="A4" s="872"/>
      <c r="B4" s="874"/>
      <c r="C4" s="874"/>
      <c r="D4" s="874"/>
      <c r="E4" s="874"/>
      <c r="F4" s="874"/>
      <c r="G4" s="874"/>
      <c r="H4" s="874"/>
      <c r="I4" s="874"/>
      <c r="K4" s="68" t="s">
        <v>1619</v>
      </c>
    </row>
    <row r="5" spans="1:18" ht="15.75" thickBot="1" x14ac:dyDescent="0.3">
      <c r="A5" s="909" t="s">
        <v>1615</v>
      </c>
      <c r="B5" s="871">
        <v>2007</v>
      </c>
      <c r="C5" s="871">
        <v>2008</v>
      </c>
      <c r="D5" s="871">
        <v>2009</v>
      </c>
      <c r="E5" s="871">
        <v>2010</v>
      </c>
      <c r="F5" s="871">
        <v>2011</v>
      </c>
      <c r="G5" s="871">
        <v>2012</v>
      </c>
      <c r="H5" s="871">
        <v>2013</v>
      </c>
      <c r="I5" s="871">
        <v>2014</v>
      </c>
      <c r="K5" s="871">
        <v>2007</v>
      </c>
      <c r="L5" s="871">
        <v>2008</v>
      </c>
      <c r="M5" s="871">
        <v>2009</v>
      </c>
      <c r="N5" s="871">
        <v>2010</v>
      </c>
      <c r="O5" s="871">
        <v>2011</v>
      </c>
      <c r="P5" s="871">
        <v>2012</v>
      </c>
      <c r="Q5" s="871">
        <v>2013</v>
      </c>
      <c r="R5" s="871">
        <v>2014</v>
      </c>
    </row>
    <row r="6" spans="1:18" ht="15.75" thickBot="1" x14ac:dyDescent="0.3">
      <c r="A6" s="909" t="s">
        <v>1602</v>
      </c>
      <c r="B6" s="875">
        <v>2418</v>
      </c>
      <c r="C6" s="875">
        <v>3913</v>
      </c>
      <c r="D6" s="875">
        <v>3659</v>
      </c>
      <c r="E6" s="875">
        <v>3155</v>
      </c>
      <c r="F6" s="875">
        <v>5883</v>
      </c>
      <c r="G6" s="875">
        <v>7383</v>
      </c>
      <c r="H6" s="875">
        <v>6861</v>
      </c>
      <c r="I6" s="875">
        <v>7563</v>
      </c>
      <c r="K6" s="885">
        <f>B6/$B6</f>
        <v>1</v>
      </c>
      <c r="L6" s="887">
        <f t="shared" ref="L6:R6" si="0">C6/$B6</f>
        <v>1.618279569892473</v>
      </c>
      <c r="M6" s="887">
        <f t="shared" si="0"/>
        <v>1.5132340777502067</v>
      </c>
      <c r="N6" s="887">
        <f t="shared" si="0"/>
        <v>1.3047973531844499</v>
      </c>
      <c r="O6" s="887">
        <f t="shared" si="0"/>
        <v>2.4330024813895781</v>
      </c>
      <c r="P6" s="887">
        <f t="shared" si="0"/>
        <v>3.0533498759305209</v>
      </c>
      <c r="Q6" s="887">
        <f t="shared" si="0"/>
        <v>2.837468982630273</v>
      </c>
      <c r="R6" s="887">
        <f t="shared" si="0"/>
        <v>3.1277915632754341</v>
      </c>
    </row>
    <row r="7" spans="1:18" ht="15.75" thickBot="1" x14ac:dyDescent="0.3">
      <c r="A7" s="910" t="s">
        <v>1603</v>
      </c>
      <c r="B7" s="876">
        <v>1628</v>
      </c>
      <c r="C7" s="876">
        <v>2690</v>
      </c>
      <c r="D7" s="876">
        <v>2316</v>
      </c>
      <c r="E7" s="876">
        <v>1936</v>
      </c>
      <c r="F7" s="876">
        <v>4060</v>
      </c>
      <c r="G7" s="876">
        <v>4720</v>
      </c>
      <c r="H7" s="876">
        <v>4366</v>
      </c>
      <c r="I7" s="876">
        <v>4717</v>
      </c>
      <c r="K7" s="885">
        <f t="shared" ref="K7:K23" si="1">B7/$B7</f>
        <v>1</v>
      </c>
      <c r="L7" s="887">
        <f t="shared" ref="L7:L23" si="2">C7/$B7</f>
        <v>1.6523341523341524</v>
      </c>
      <c r="M7" s="887">
        <f t="shared" ref="M7:M23" si="3">D7/$B7</f>
        <v>1.4226044226044225</v>
      </c>
      <c r="N7" s="887">
        <f t="shared" ref="N7:N23" si="4">E7/$B7</f>
        <v>1.1891891891891893</v>
      </c>
      <c r="O7" s="887">
        <f t="shared" ref="O7:O23" si="5">F7/$B7</f>
        <v>2.4938574938574938</v>
      </c>
      <c r="P7" s="887">
        <f t="shared" ref="P7:P23" si="6">G7/$B7</f>
        <v>2.8992628992628995</v>
      </c>
      <c r="Q7" s="887">
        <f t="shared" ref="Q7:Q23" si="7">H7/$B7</f>
        <v>2.6818181818181817</v>
      </c>
      <c r="R7" s="887">
        <f t="shared" ref="R7:R23" si="8">I7/$B7</f>
        <v>2.8974201474201475</v>
      </c>
    </row>
    <row r="8" spans="1:18" ht="15.75" thickBot="1" x14ac:dyDescent="0.3">
      <c r="A8" s="909" t="s">
        <v>1604</v>
      </c>
      <c r="B8" s="869">
        <f>B9*28</f>
        <v>364</v>
      </c>
      <c r="C8" s="869">
        <f>C9*27</f>
        <v>297</v>
      </c>
      <c r="D8" s="869">
        <f>D9*23</f>
        <v>322</v>
      </c>
      <c r="E8" s="869">
        <v>233</v>
      </c>
      <c r="F8" s="877">
        <v>402</v>
      </c>
      <c r="G8" s="877">
        <v>413</v>
      </c>
      <c r="H8" s="877">
        <v>554</v>
      </c>
      <c r="I8" s="877">
        <v>517</v>
      </c>
      <c r="K8" s="885">
        <f t="shared" si="1"/>
        <v>1</v>
      </c>
      <c r="L8" s="887">
        <f t="shared" si="2"/>
        <v>0.81593406593406592</v>
      </c>
      <c r="M8" s="887">
        <f t="shared" si="3"/>
        <v>0.88461538461538458</v>
      </c>
      <c r="N8" s="887">
        <f t="shared" si="4"/>
        <v>0.64010989010989006</v>
      </c>
      <c r="O8" s="887">
        <f t="shared" si="5"/>
        <v>1.1043956043956045</v>
      </c>
      <c r="P8" s="887">
        <f t="shared" si="6"/>
        <v>1.1346153846153846</v>
      </c>
      <c r="Q8" s="887">
        <f t="shared" si="7"/>
        <v>1.5219780219780219</v>
      </c>
      <c r="R8" s="887">
        <f t="shared" si="8"/>
        <v>1.4203296703296704</v>
      </c>
    </row>
    <row r="9" spans="1:18" ht="15.75" thickBot="1" x14ac:dyDescent="0.3">
      <c r="A9" s="911" t="s">
        <v>1605</v>
      </c>
      <c r="B9" s="878">
        <v>13</v>
      </c>
      <c r="C9" s="878">
        <v>11</v>
      </c>
      <c r="D9" s="878">
        <v>14</v>
      </c>
      <c r="E9" s="878">
        <v>16</v>
      </c>
      <c r="F9" s="879">
        <v>18.272727272727273</v>
      </c>
      <c r="G9" s="879">
        <v>18.772727272727273</v>
      </c>
      <c r="H9" s="878">
        <v>25</v>
      </c>
      <c r="I9" s="879">
        <v>23.5</v>
      </c>
      <c r="K9" s="885">
        <f t="shared" si="1"/>
        <v>1</v>
      </c>
      <c r="L9" s="887">
        <f t="shared" si="2"/>
        <v>0.84615384615384615</v>
      </c>
      <c r="M9" s="887">
        <f t="shared" si="3"/>
        <v>1.0769230769230769</v>
      </c>
      <c r="N9" s="887">
        <f t="shared" si="4"/>
        <v>1.2307692307692308</v>
      </c>
      <c r="O9" s="887">
        <f t="shared" si="5"/>
        <v>1.4055944055944056</v>
      </c>
      <c r="P9" s="887">
        <f t="shared" si="6"/>
        <v>1.4440559440559442</v>
      </c>
      <c r="Q9" s="887">
        <f t="shared" si="7"/>
        <v>1.9230769230769231</v>
      </c>
      <c r="R9" s="887">
        <f t="shared" si="8"/>
        <v>1.8076923076923077</v>
      </c>
    </row>
    <row r="10" spans="1:18" ht="20.25" thickBot="1" x14ac:dyDescent="0.3">
      <c r="A10" s="909" t="s">
        <v>1606</v>
      </c>
      <c r="B10" s="877">
        <v>1842</v>
      </c>
      <c r="C10" s="877">
        <v>2973</v>
      </c>
      <c r="D10" s="877">
        <v>2969</v>
      </c>
      <c r="E10" s="877">
        <v>2276</v>
      </c>
      <c r="F10" s="869">
        <v>4913</v>
      </c>
      <c r="G10" s="869">
        <v>5932</v>
      </c>
      <c r="H10" s="877">
        <v>4302</v>
      </c>
      <c r="I10" s="877">
        <v>5403</v>
      </c>
      <c r="K10" s="885">
        <f t="shared" si="1"/>
        <v>1</v>
      </c>
      <c r="L10" s="887">
        <f t="shared" si="2"/>
        <v>1.6140065146579805</v>
      </c>
      <c r="M10" s="887">
        <f t="shared" si="3"/>
        <v>1.6118349619978285</v>
      </c>
      <c r="N10" s="887">
        <f t="shared" si="4"/>
        <v>1.235613463626493</v>
      </c>
      <c r="O10" s="887">
        <f t="shared" si="5"/>
        <v>2.6672095548317047</v>
      </c>
      <c r="P10" s="887">
        <f t="shared" si="6"/>
        <v>3.220412595005429</v>
      </c>
      <c r="Q10" s="887">
        <f t="shared" si="7"/>
        <v>2.3355048859934855</v>
      </c>
      <c r="R10" s="887">
        <f t="shared" si="8"/>
        <v>2.9332247557003259</v>
      </c>
    </row>
    <row r="11" spans="1:18" thickBot="1" x14ac:dyDescent="0.35">
      <c r="A11" s="909" t="s">
        <v>1607</v>
      </c>
      <c r="B11" s="869">
        <v>777</v>
      </c>
      <c r="C11" s="869">
        <v>924</v>
      </c>
      <c r="D11" s="869">
        <v>982</v>
      </c>
      <c r="E11" s="869">
        <v>906</v>
      </c>
      <c r="F11" s="869">
        <v>1445</v>
      </c>
      <c r="G11" s="877">
        <v>1801</v>
      </c>
      <c r="H11" s="877">
        <v>1580</v>
      </c>
      <c r="I11" s="877">
        <v>1648</v>
      </c>
      <c r="K11" s="885">
        <f t="shared" si="1"/>
        <v>1</v>
      </c>
      <c r="L11" s="887">
        <f t="shared" si="2"/>
        <v>1.1891891891891893</v>
      </c>
      <c r="M11" s="887">
        <f t="shared" si="3"/>
        <v>1.2638352638352639</v>
      </c>
      <c r="N11" s="887">
        <f t="shared" si="4"/>
        <v>1.1660231660231659</v>
      </c>
      <c r="O11" s="887">
        <f t="shared" si="5"/>
        <v>1.8597168597168596</v>
      </c>
      <c r="P11" s="887">
        <f t="shared" si="6"/>
        <v>2.3178893178893181</v>
      </c>
      <c r="Q11" s="887">
        <f t="shared" si="7"/>
        <v>2.0334620334620332</v>
      </c>
      <c r="R11" s="887">
        <f t="shared" si="8"/>
        <v>2.1209781209781209</v>
      </c>
    </row>
    <row r="12" spans="1:18" thickBot="1" x14ac:dyDescent="0.35">
      <c r="A12" s="910" t="s">
        <v>1608</v>
      </c>
      <c r="B12" s="880">
        <v>455</v>
      </c>
      <c r="C12" s="880">
        <v>737</v>
      </c>
      <c r="D12" s="880">
        <v>711</v>
      </c>
      <c r="E12" s="880">
        <v>615</v>
      </c>
      <c r="F12" s="880">
        <v>998</v>
      </c>
      <c r="G12" s="880">
        <v>1273</v>
      </c>
      <c r="H12" s="876">
        <v>1090</v>
      </c>
      <c r="I12" s="876">
        <v>1189</v>
      </c>
      <c r="K12" s="885">
        <f t="shared" si="1"/>
        <v>1</v>
      </c>
      <c r="L12" s="887">
        <f t="shared" si="2"/>
        <v>1.6197802197802198</v>
      </c>
      <c r="M12" s="887">
        <f t="shared" si="3"/>
        <v>1.5626373626373626</v>
      </c>
      <c r="N12" s="887">
        <f t="shared" si="4"/>
        <v>1.3516483516483517</v>
      </c>
      <c r="O12" s="887">
        <f t="shared" si="5"/>
        <v>2.1934065934065936</v>
      </c>
      <c r="P12" s="887">
        <f t="shared" si="6"/>
        <v>2.7978021978021976</v>
      </c>
      <c r="Q12" s="887">
        <f t="shared" si="7"/>
        <v>2.3956043956043955</v>
      </c>
      <c r="R12" s="887">
        <f t="shared" si="8"/>
        <v>2.6131868131868132</v>
      </c>
    </row>
    <row r="13" spans="1:18" ht="20.25" thickBot="1" x14ac:dyDescent="0.3">
      <c r="A13" s="909" t="s">
        <v>1618</v>
      </c>
      <c r="B13" s="869">
        <v>320</v>
      </c>
      <c r="C13" s="869">
        <v>305</v>
      </c>
      <c r="D13" s="869">
        <v>258</v>
      </c>
      <c r="E13" s="869">
        <v>174</v>
      </c>
      <c r="F13" s="869">
        <v>378</v>
      </c>
      <c r="G13" s="869">
        <v>364</v>
      </c>
      <c r="H13" s="877">
        <v>335</v>
      </c>
      <c r="I13" s="877">
        <v>296</v>
      </c>
      <c r="K13" s="885">
        <f t="shared" si="1"/>
        <v>1</v>
      </c>
      <c r="L13" s="887">
        <f t="shared" si="2"/>
        <v>0.953125</v>
      </c>
      <c r="M13" s="887">
        <f t="shared" si="3"/>
        <v>0.80625000000000002</v>
      </c>
      <c r="N13" s="887">
        <f t="shared" si="4"/>
        <v>0.54374999999999996</v>
      </c>
      <c r="O13" s="887">
        <f t="shared" si="5"/>
        <v>1.1812499999999999</v>
      </c>
      <c r="P13" s="887">
        <f t="shared" si="6"/>
        <v>1.1375</v>
      </c>
      <c r="Q13" s="887">
        <f t="shared" si="7"/>
        <v>1.046875</v>
      </c>
      <c r="R13" s="887">
        <f t="shared" si="8"/>
        <v>0.92500000000000004</v>
      </c>
    </row>
    <row r="14" spans="1:18" thickBot="1" x14ac:dyDescent="0.35">
      <c r="A14" s="910" t="s">
        <v>1609</v>
      </c>
      <c r="B14" s="880">
        <v>213</v>
      </c>
      <c r="C14" s="880">
        <v>278</v>
      </c>
      <c r="D14" s="880">
        <v>208</v>
      </c>
      <c r="E14" s="880">
        <v>146</v>
      </c>
      <c r="F14" s="880">
        <v>339</v>
      </c>
      <c r="G14" s="880">
        <v>311</v>
      </c>
      <c r="H14" s="876">
        <v>292</v>
      </c>
      <c r="I14" s="876">
        <v>255</v>
      </c>
      <c r="K14" s="885">
        <f t="shared" si="1"/>
        <v>1</v>
      </c>
      <c r="L14" s="887">
        <f t="shared" si="2"/>
        <v>1.3051643192488263</v>
      </c>
      <c r="M14" s="887">
        <f t="shared" si="3"/>
        <v>0.97652582159624413</v>
      </c>
      <c r="N14" s="887">
        <f t="shared" si="4"/>
        <v>0.68544600938967137</v>
      </c>
      <c r="O14" s="887">
        <f t="shared" si="5"/>
        <v>1.591549295774648</v>
      </c>
      <c r="P14" s="887">
        <f t="shared" si="6"/>
        <v>1.460093896713615</v>
      </c>
      <c r="Q14" s="887">
        <f t="shared" si="7"/>
        <v>1.3708920187793427</v>
      </c>
      <c r="R14" s="887">
        <f t="shared" si="8"/>
        <v>1.1971830985915493</v>
      </c>
    </row>
    <row r="15" spans="1:18" ht="20.25" thickBot="1" x14ac:dyDescent="0.3">
      <c r="A15" s="909" t="s">
        <v>1617</v>
      </c>
      <c r="B15" s="877">
        <v>2678</v>
      </c>
      <c r="C15" s="877">
        <v>1680</v>
      </c>
      <c r="D15" s="877">
        <v>1100</v>
      </c>
      <c r="E15" s="869">
        <v>852</v>
      </c>
      <c r="F15" s="869">
        <v>1716</v>
      </c>
      <c r="G15" s="869">
        <v>2314</v>
      </c>
      <c r="H15" s="877">
        <v>1318</v>
      </c>
      <c r="I15" s="877">
        <v>1160</v>
      </c>
      <c r="K15" s="885">
        <f t="shared" si="1"/>
        <v>1</v>
      </c>
      <c r="L15" s="887">
        <f t="shared" si="2"/>
        <v>0.62733383121732633</v>
      </c>
      <c r="M15" s="887">
        <f t="shared" si="3"/>
        <v>0.41075429424943988</v>
      </c>
      <c r="N15" s="887">
        <f t="shared" si="4"/>
        <v>0.31814787154592977</v>
      </c>
      <c r="O15" s="887">
        <f t="shared" si="5"/>
        <v>0.64077669902912626</v>
      </c>
      <c r="P15" s="887">
        <f t="shared" si="6"/>
        <v>0.86407766990291257</v>
      </c>
      <c r="Q15" s="887">
        <f t="shared" si="7"/>
        <v>0.49215832710978341</v>
      </c>
      <c r="R15" s="887">
        <f t="shared" si="8"/>
        <v>0.43315907393577296</v>
      </c>
    </row>
    <row r="16" spans="1:18" thickBot="1" x14ac:dyDescent="0.35">
      <c r="A16" s="911"/>
      <c r="B16" s="881"/>
      <c r="C16" s="881"/>
      <c r="D16" s="881"/>
      <c r="E16" s="874"/>
      <c r="F16" s="874"/>
      <c r="G16" s="874"/>
      <c r="H16" s="881"/>
      <c r="I16" s="881"/>
      <c r="K16" s="887"/>
      <c r="L16" s="887"/>
      <c r="M16" s="887"/>
      <c r="N16" s="887"/>
      <c r="O16" s="887"/>
      <c r="P16" s="887"/>
      <c r="Q16" s="887"/>
      <c r="R16" s="887"/>
    </row>
    <row r="17" spans="1:18" thickBot="1" x14ac:dyDescent="0.35">
      <c r="A17" s="911"/>
      <c r="B17" s="881"/>
      <c r="C17" s="881"/>
      <c r="D17" s="881"/>
      <c r="E17" s="874"/>
      <c r="F17" s="874"/>
      <c r="G17" s="874"/>
      <c r="H17" s="881"/>
      <c r="I17" s="881"/>
      <c r="K17" s="887"/>
      <c r="L17" s="887"/>
      <c r="M17" s="887"/>
      <c r="N17" s="887"/>
      <c r="O17" s="887"/>
      <c r="P17" s="887"/>
      <c r="Q17" s="887"/>
      <c r="R17" s="887"/>
    </row>
    <row r="18" spans="1:18" ht="15.75" thickBot="1" x14ac:dyDescent="0.3">
      <c r="A18" s="909" t="s">
        <v>1610</v>
      </c>
      <c r="B18" s="871">
        <v>2007</v>
      </c>
      <c r="C18" s="871">
        <v>2008</v>
      </c>
      <c r="D18" s="871">
        <v>2009</v>
      </c>
      <c r="E18" s="871">
        <v>2010</v>
      </c>
      <c r="F18" s="871">
        <v>2011</v>
      </c>
      <c r="G18" s="871">
        <v>2012</v>
      </c>
      <c r="H18" s="871">
        <v>2013</v>
      </c>
      <c r="I18" s="871">
        <v>2014</v>
      </c>
      <c r="K18" s="871">
        <v>2007</v>
      </c>
      <c r="L18" s="871">
        <v>2008</v>
      </c>
      <c r="M18" s="871">
        <v>2009</v>
      </c>
      <c r="N18" s="871">
        <v>2010</v>
      </c>
      <c r="O18" s="871">
        <v>2011</v>
      </c>
      <c r="P18" s="871">
        <v>2012</v>
      </c>
      <c r="Q18" s="871">
        <v>2013</v>
      </c>
      <c r="R18" s="871">
        <v>2014</v>
      </c>
    </row>
    <row r="19" spans="1:18" ht="20.25" thickBot="1" x14ac:dyDescent="0.3">
      <c r="A19" s="909" t="s">
        <v>1611</v>
      </c>
      <c r="B19" s="882">
        <v>572</v>
      </c>
      <c r="C19" s="882">
        <v>632</v>
      </c>
      <c r="D19" s="882">
        <v>749</v>
      </c>
      <c r="E19" s="882">
        <v>896</v>
      </c>
      <c r="F19" s="882">
        <v>1885</v>
      </c>
      <c r="G19" s="875">
        <v>2599</v>
      </c>
      <c r="H19" s="875">
        <v>1747</v>
      </c>
      <c r="I19" s="875">
        <v>1622</v>
      </c>
      <c r="K19" s="885">
        <f t="shared" si="1"/>
        <v>1</v>
      </c>
      <c r="L19" s="887">
        <f t="shared" si="2"/>
        <v>1.1048951048951048</v>
      </c>
      <c r="M19" s="887">
        <f t="shared" si="3"/>
        <v>1.3094405594405594</v>
      </c>
      <c r="N19" s="887">
        <f t="shared" si="4"/>
        <v>1.5664335664335665</v>
      </c>
      <c r="O19" s="887">
        <f t="shared" si="5"/>
        <v>3.2954545454545454</v>
      </c>
      <c r="P19" s="887">
        <f t="shared" si="6"/>
        <v>4.5437062937062933</v>
      </c>
      <c r="Q19" s="887">
        <f t="shared" si="7"/>
        <v>3.0541958041958042</v>
      </c>
      <c r="R19" s="887">
        <f t="shared" si="8"/>
        <v>2.8356643356643358</v>
      </c>
    </row>
    <row r="20" spans="1:18" ht="15.75" thickBot="1" x14ac:dyDescent="0.3">
      <c r="A20" s="910" t="s">
        <v>1612</v>
      </c>
      <c r="B20" s="880"/>
      <c r="C20" s="880"/>
      <c r="D20" s="880"/>
      <c r="E20" s="876">
        <v>541</v>
      </c>
      <c r="F20" s="876">
        <v>1254</v>
      </c>
      <c r="G20" s="876">
        <v>1540</v>
      </c>
      <c r="H20" s="876">
        <v>1344</v>
      </c>
      <c r="I20" s="876">
        <v>1248</v>
      </c>
      <c r="K20" s="885"/>
      <c r="L20" s="887"/>
      <c r="M20" s="887"/>
      <c r="N20" s="887"/>
      <c r="O20" s="887"/>
      <c r="P20" s="887"/>
      <c r="Q20" s="887"/>
      <c r="R20" s="887"/>
    </row>
    <row r="21" spans="1:18" ht="20.25" thickBot="1" x14ac:dyDescent="0.3">
      <c r="A21" s="909" t="s">
        <v>1613</v>
      </c>
      <c r="B21" s="869">
        <v>424</v>
      </c>
      <c r="C21" s="869">
        <v>466</v>
      </c>
      <c r="D21" s="869">
        <v>556</v>
      </c>
      <c r="E21" s="869">
        <v>445</v>
      </c>
      <c r="F21" s="869">
        <v>1218</v>
      </c>
      <c r="G21" s="877">
        <v>2059</v>
      </c>
      <c r="H21" s="877">
        <v>2437</v>
      </c>
      <c r="I21" s="877">
        <v>2061</v>
      </c>
      <c r="K21" s="885">
        <f t="shared" si="1"/>
        <v>1</v>
      </c>
      <c r="L21" s="887">
        <f t="shared" si="2"/>
        <v>1.0990566037735849</v>
      </c>
      <c r="M21" s="887">
        <f t="shared" si="3"/>
        <v>1.3113207547169812</v>
      </c>
      <c r="N21" s="887">
        <f t="shared" si="4"/>
        <v>1.0495283018867925</v>
      </c>
      <c r="O21" s="887">
        <f t="shared" si="5"/>
        <v>2.8726415094339623</v>
      </c>
      <c r="P21" s="887">
        <f t="shared" si="6"/>
        <v>4.8561320754716979</v>
      </c>
      <c r="Q21" s="887">
        <f t="shared" si="7"/>
        <v>5.7476415094339623</v>
      </c>
      <c r="R21" s="887">
        <f t="shared" si="8"/>
        <v>4.8608490566037732</v>
      </c>
    </row>
    <row r="22" spans="1:18" ht="15.75" thickBot="1" x14ac:dyDescent="0.3">
      <c r="A22" s="910" t="s">
        <v>1612</v>
      </c>
      <c r="B22" s="880"/>
      <c r="C22" s="880"/>
      <c r="D22" s="880"/>
      <c r="E22" s="876">
        <v>265</v>
      </c>
      <c r="F22" s="876">
        <v>845</v>
      </c>
      <c r="G22" s="876">
        <v>1374</v>
      </c>
      <c r="H22" s="876">
        <v>1762</v>
      </c>
      <c r="I22" s="876">
        <v>1279</v>
      </c>
      <c r="K22" s="885"/>
      <c r="L22" s="887"/>
      <c r="M22" s="887"/>
      <c r="N22" s="887"/>
      <c r="O22" s="887"/>
      <c r="P22" s="887"/>
      <c r="Q22" s="887"/>
      <c r="R22" s="887"/>
    </row>
    <row r="23" spans="1:18" ht="15.75" thickBot="1" x14ac:dyDescent="0.3">
      <c r="A23" s="909" t="s">
        <v>1614</v>
      </c>
      <c r="B23" s="869">
        <v>315</v>
      </c>
      <c r="C23" s="869">
        <v>408</v>
      </c>
      <c r="D23" s="869">
        <v>302</v>
      </c>
      <c r="E23" s="869">
        <v>322</v>
      </c>
      <c r="F23" s="869">
        <v>728</v>
      </c>
      <c r="G23" s="869">
        <v>869</v>
      </c>
      <c r="H23" s="877">
        <v>780</v>
      </c>
      <c r="I23" s="877">
        <v>786</v>
      </c>
      <c r="K23" s="885">
        <f t="shared" si="1"/>
        <v>1</v>
      </c>
      <c r="L23" s="887">
        <f t="shared" si="2"/>
        <v>1.2952380952380953</v>
      </c>
      <c r="M23" s="887">
        <f t="shared" si="3"/>
        <v>0.95873015873015877</v>
      </c>
      <c r="N23" s="887">
        <f t="shared" si="4"/>
        <v>1.0222222222222221</v>
      </c>
      <c r="O23" s="887">
        <f t="shared" si="5"/>
        <v>2.3111111111111109</v>
      </c>
      <c r="P23" s="887">
        <f t="shared" si="6"/>
        <v>2.7587301587301587</v>
      </c>
      <c r="Q23" s="887">
        <f t="shared" si="7"/>
        <v>2.4761904761904763</v>
      </c>
      <c r="R23" s="887">
        <f t="shared" si="8"/>
        <v>2.4952380952380953</v>
      </c>
    </row>
    <row r="24" spans="1:18" ht="15.75" thickBot="1" x14ac:dyDescent="0.3">
      <c r="A24" s="912" t="s">
        <v>1612</v>
      </c>
      <c r="B24" s="883"/>
      <c r="C24" s="883"/>
      <c r="D24" s="883"/>
      <c r="E24" s="884">
        <v>192</v>
      </c>
      <c r="F24" s="884">
        <v>506</v>
      </c>
      <c r="G24" s="884">
        <v>519</v>
      </c>
      <c r="H24" s="884">
        <v>565</v>
      </c>
      <c r="I24" s="884">
        <v>547</v>
      </c>
      <c r="K24" s="887"/>
      <c r="L24" s="887"/>
      <c r="M24" s="887"/>
      <c r="N24" s="887"/>
      <c r="O24" s="887"/>
      <c r="P24" s="887"/>
      <c r="Q24" s="887"/>
      <c r="R24" s="887"/>
    </row>
    <row r="25" spans="1:18" x14ac:dyDescent="0.25">
      <c r="K25" s="887"/>
      <c r="L25" s="887"/>
      <c r="M25" s="887"/>
      <c r="N25" s="887"/>
      <c r="O25" s="887"/>
      <c r="P25" s="887"/>
      <c r="Q25" s="887"/>
      <c r="R25" s="887"/>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
  <sheetViews>
    <sheetView zoomScale="80" zoomScaleNormal="80" workbookViewId="0"/>
  </sheetViews>
  <sheetFormatPr defaultColWidth="8.85546875" defaultRowHeight="12" x14ac:dyDescent="0.2"/>
  <cols>
    <col min="1" max="1" width="5.85546875" style="428" customWidth="1"/>
    <col min="2" max="2" width="14.7109375" style="680" customWidth="1"/>
    <col min="3" max="3" width="9.140625" style="428" customWidth="1"/>
    <col min="4" max="4" width="14.7109375" style="428" customWidth="1"/>
    <col min="5" max="5" width="7" style="429" customWidth="1"/>
    <col min="6" max="6" width="2.5703125" style="430" customWidth="1"/>
    <col min="7" max="7" width="11.7109375" style="68" customWidth="1"/>
    <col min="8" max="8" width="11.28515625" style="69" customWidth="1"/>
    <col min="9" max="16384" width="8.85546875" style="428"/>
  </cols>
  <sheetData>
    <row r="1" spans="1:8" x14ac:dyDescent="0.2">
      <c r="A1" s="427" t="s">
        <v>1317</v>
      </c>
    </row>
    <row r="2" spans="1:8" x14ac:dyDescent="0.2">
      <c r="A2" s="427" t="s">
        <v>1318</v>
      </c>
    </row>
    <row r="3" spans="1:8" ht="13.5" thickBot="1" x14ac:dyDescent="0.25">
      <c r="A3" s="63"/>
    </row>
    <row r="4" spans="1:8" ht="33.75" customHeight="1" x14ac:dyDescent="0.2">
      <c r="A4" s="431"/>
      <c r="B4" s="681"/>
      <c r="C4" s="431">
        <v>2008</v>
      </c>
      <c r="D4" s="431"/>
      <c r="E4" s="431">
        <v>2012</v>
      </c>
      <c r="F4" s="432"/>
      <c r="G4" s="30"/>
      <c r="H4" s="98" t="s">
        <v>1319</v>
      </c>
    </row>
    <row r="5" spans="1:8" ht="13.15" customHeight="1" thickBot="1" x14ac:dyDescent="0.25">
      <c r="A5" s="711">
        <v>1</v>
      </c>
      <c r="B5" s="682" t="s">
        <v>1185</v>
      </c>
      <c r="C5" s="433">
        <v>254.82340540467933</v>
      </c>
      <c r="D5" s="682" t="s">
        <v>1185</v>
      </c>
      <c r="E5" s="433">
        <v>293.91569371520751</v>
      </c>
      <c r="F5" s="434"/>
      <c r="G5" s="88" t="s">
        <v>1185</v>
      </c>
      <c r="H5" s="435">
        <v>39.092288310528176</v>
      </c>
    </row>
    <row r="6" spans="1:8" ht="13.15" customHeight="1" thickBot="1" x14ac:dyDescent="0.25">
      <c r="A6" s="712">
        <v>2</v>
      </c>
      <c r="B6" s="683" t="s">
        <v>1524</v>
      </c>
      <c r="C6" s="575">
        <v>215.55891573865384</v>
      </c>
      <c r="D6" s="683" t="s">
        <v>1524</v>
      </c>
      <c r="E6" s="575">
        <v>250.33247281545803</v>
      </c>
      <c r="F6" s="434"/>
      <c r="G6" s="592" t="s">
        <v>1524</v>
      </c>
      <c r="H6" s="577">
        <v>34.773557076804195</v>
      </c>
    </row>
    <row r="7" spans="1:8" ht="13.15" customHeight="1" thickBot="1" x14ac:dyDescent="0.25">
      <c r="A7" s="712">
        <v>2</v>
      </c>
      <c r="B7" s="684" t="s">
        <v>1190</v>
      </c>
      <c r="C7" s="438">
        <v>159.24639928733583</v>
      </c>
      <c r="D7" s="684" t="s">
        <v>1190</v>
      </c>
      <c r="E7" s="438">
        <v>187.79625396647899</v>
      </c>
      <c r="F7" s="434"/>
      <c r="G7" s="280" t="s">
        <v>1190</v>
      </c>
      <c r="H7" s="439">
        <v>28.549854679143266</v>
      </c>
    </row>
    <row r="8" spans="1:8" ht="12.95" customHeight="1" thickBot="1" x14ac:dyDescent="0.25">
      <c r="A8" s="713">
        <v>4</v>
      </c>
      <c r="B8" s="683" t="s">
        <v>1525</v>
      </c>
      <c r="C8" s="575">
        <v>140.04249407623516</v>
      </c>
      <c r="D8" s="683" t="s">
        <v>1525</v>
      </c>
      <c r="E8" s="575">
        <v>135.82407407895619</v>
      </c>
      <c r="F8" s="434"/>
      <c r="G8" s="79" t="s">
        <v>1540</v>
      </c>
      <c r="H8" s="437">
        <v>9.4164697696259392</v>
      </c>
    </row>
    <row r="9" spans="1:8" ht="13.15" customHeight="1" x14ac:dyDescent="0.2">
      <c r="A9" s="714">
        <v>5</v>
      </c>
      <c r="B9" s="685" t="s">
        <v>1052</v>
      </c>
      <c r="C9" s="578">
        <v>105.08474320458282</v>
      </c>
      <c r="D9" s="687" t="s">
        <v>1526</v>
      </c>
      <c r="E9" s="440">
        <v>111.41429933196846</v>
      </c>
      <c r="F9" s="434"/>
      <c r="G9" s="89" t="s">
        <v>1529</v>
      </c>
      <c r="H9" s="441">
        <v>9.3615827923492319</v>
      </c>
    </row>
    <row r="10" spans="1:8" ht="13.15" customHeight="1" thickBot="1" x14ac:dyDescent="0.25">
      <c r="A10" s="711">
        <v>6</v>
      </c>
      <c r="B10" s="682" t="s">
        <v>1526</v>
      </c>
      <c r="C10" s="433">
        <v>104.59971135112288</v>
      </c>
      <c r="D10" s="682" t="s">
        <v>1527</v>
      </c>
      <c r="E10" s="433">
        <v>91.664150484233673</v>
      </c>
      <c r="F10" s="434"/>
      <c r="G10" s="88" t="s">
        <v>1186</v>
      </c>
      <c r="H10" s="435">
        <v>8.9163173567731562</v>
      </c>
    </row>
    <row r="11" spans="1:8" ht="12.95" customHeight="1" thickBot="1" x14ac:dyDescent="0.25">
      <c r="A11" s="715">
        <v>7</v>
      </c>
      <c r="B11" s="686" t="s">
        <v>1527</v>
      </c>
      <c r="C11" s="436">
        <v>91.779534869942111</v>
      </c>
      <c r="D11" s="686" t="s">
        <v>1189</v>
      </c>
      <c r="E11" s="436">
        <v>86.404185174045409</v>
      </c>
      <c r="F11" s="434"/>
      <c r="G11" s="79" t="s">
        <v>1526</v>
      </c>
      <c r="H11" s="437">
        <v>6.8145879808455874</v>
      </c>
    </row>
    <row r="12" spans="1:8" ht="13.15" customHeight="1" thickBot="1" x14ac:dyDescent="0.25">
      <c r="A12" s="716">
        <v>8</v>
      </c>
      <c r="B12" s="686" t="s">
        <v>1189</v>
      </c>
      <c r="C12" s="436">
        <v>90.245131664335617</v>
      </c>
      <c r="D12" s="683" t="s">
        <v>1052</v>
      </c>
      <c r="E12" s="575">
        <v>77.944674832775348</v>
      </c>
      <c r="F12" s="434"/>
      <c r="G12" s="79" t="s">
        <v>1193</v>
      </c>
      <c r="H12" s="437">
        <v>6.6247672459403901</v>
      </c>
    </row>
    <row r="13" spans="1:8" ht="12.95" customHeight="1" thickBot="1" x14ac:dyDescent="0.25">
      <c r="A13" s="715">
        <v>9</v>
      </c>
      <c r="B13" s="683" t="s">
        <v>1528</v>
      </c>
      <c r="C13" s="575">
        <v>82.327617052455992</v>
      </c>
      <c r="D13" s="686" t="s">
        <v>1184</v>
      </c>
      <c r="E13" s="436">
        <v>71.800586572521752</v>
      </c>
      <c r="F13" s="434"/>
      <c r="G13" s="79" t="s">
        <v>1195</v>
      </c>
      <c r="H13" s="437">
        <v>6.0395077954123266</v>
      </c>
    </row>
    <row r="14" spans="1:8" ht="13.15" customHeight="1" x14ac:dyDescent="0.2">
      <c r="A14" s="714">
        <v>10</v>
      </c>
      <c r="B14" s="687" t="s">
        <v>1057</v>
      </c>
      <c r="C14" s="440">
        <v>79.64581039612078</v>
      </c>
      <c r="D14" s="687" t="s">
        <v>1529</v>
      </c>
      <c r="E14" s="440">
        <v>71.343266888465749</v>
      </c>
      <c r="F14" s="434"/>
      <c r="G14" s="89" t="s">
        <v>1184</v>
      </c>
      <c r="H14" s="441">
        <v>5.1140482052761911</v>
      </c>
    </row>
    <row r="15" spans="1:8" ht="13.15" customHeight="1" thickBot="1" x14ac:dyDescent="0.25">
      <c r="A15" s="711">
        <v>11</v>
      </c>
      <c r="B15" s="682" t="s">
        <v>1184</v>
      </c>
      <c r="C15" s="433">
        <v>66.686538367245561</v>
      </c>
      <c r="D15" s="691" t="s">
        <v>1528</v>
      </c>
      <c r="E15" s="579">
        <v>71.000647830769751</v>
      </c>
      <c r="F15" s="434"/>
      <c r="G15" s="88" t="s">
        <v>1149</v>
      </c>
      <c r="H15" s="435">
        <v>4.7898914131616639</v>
      </c>
    </row>
    <row r="16" spans="1:8" ht="13.15" customHeight="1" thickBot="1" x14ac:dyDescent="0.25">
      <c r="A16" s="712">
        <v>12</v>
      </c>
      <c r="B16" s="686" t="s">
        <v>1195</v>
      </c>
      <c r="C16" s="436">
        <v>62.108893018515069</v>
      </c>
      <c r="D16" s="686" t="s">
        <v>1195</v>
      </c>
      <c r="E16" s="436">
        <v>68.148400813927395</v>
      </c>
      <c r="F16" s="434"/>
      <c r="G16" s="79" t="s">
        <v>1537</v>
      </c>
      <c r="H16" s="437">
        <v>4.400812003326493</v>
      </c>
    </row>
    <row r="17" spans="1:8" ht="12.95" customHeight="1" thickBot="1" x14ac:dyDescent="0.25">
      <c r="A17" s="713">
        <v>13</v>
      </c>
      <c r="B17" s="686" t="s">
        <v>1529</v>
      </c>
      <c r="C17" s="436">
        <v>61.981684096116517</v>
      </c>
      <c r="D17" s="686" t="s">
        <v>1057</v>
      </c>
      <c r="E17" s="436">
        <v>65.869614256711031</v>
      </c>
      <c r="F17" s="434"/>
      <c r="G17" s="87" t="s">
        <v>1145</v>
      </c>
      <c r="H17" s="442">
        <v>3.8818246749430827</v>
      </c>
    </row>
    <row r="18" spans="1:8" ht="13.15" customHeight="1" thickBot="1" x14ac:dyDescent="0.25">
      <c r="A18" s="716">
        <v>14</v>
      </c>
      <c r="B18" s="686" t="s">
        <v>1530</v>
      </c>
      <c r="C18" s="436">
        <v>60.19094956943573</v>
      </c>
      <c r="D18" s="686" t="s">
        <v>1530</v>
      </c>
      <c r="E18" s="436">
        <v>60.326072149982288</v>
      </c>
      <c r="F18" s="434"/>
      <c r="G18" s="79" t="s">
        <v>1192</v>
      </c>
      <c r="H18" s="437">
        <v>3.8077970921891904</v>
      </c>
    </row>
    <row r="19" spans="1:8" ht="13.15" customHeight="1" x14ac:dyDescent="0.2">
      <c r="A19" s="717">
        <v>15</v>
      </c>
      <c r="B19" s="687" t="s">
        <v>1046</v>
      </c>
      <c r="C19" s="440">
        <v>59.135337295360827</v>
      </c>
      <c r="D19" s="687" t="s">
        <v>1193</v>
      </c>
      <c r="E19" s="440">
        <v>50.729185322827469</v>
      </c>
      <c r="F19" s="434"/>
      <c r="G19" s="89" t="s">
        <v>1061</v>
      </c>
      <c r="H19" s="441">
        <v>1.9084106245702657</v>
      </c>
    </row>
    <row r="20" spans="1:8" ht="13.15" customHeight="1" thickBot="1" x14ac:dyDescent="0.25">
      <c r="A20" s="711">
        <v>16</v>
      </c>
      <c r="B20" s="682" t="s">
        <v>1059</v>
      </c>
      <c r="C20" s="433">
        <v>58.956631285901373</v>
      </c>
      <c r="D20" s="682" t="s">
        <v>1533</v>
      </c>
      <c r="E20" s="433">
        <v>50.675499002178626</v>
      </c>
      <c r="F20" s="434"/>
      <c r="G20" s="88" t="s">
        <v>1548</v>
      </c>
      <c r="H20" s="435">
        <v>0.78798333362626805</v>
      </c>
    </row>
    <row r="21" spans="1:8" ht="13.15" customHeight="1" thickBot="1" x14ac:dyDescent="0.25">
      <c r="A21" s="712">
        <v>17</v>
      </c>
      <c r="B21" s="686" t="s">
        <v>1533</v>
      </c>
      <c r="C21" s="436">
        <v>52.892111655349851</v>
      </c>
      <c r="D21" s="690" t="s">
        <v>1145</v>
      </c>
      <c r="E21" s="443">
        <v>48.144792505537296</v>
      </c>
      <c r="F21" s="434"/>
      <c r="G21" s="79" t="s">
        <v>1535</v>
      </c>
      <c r="H21" s="437">
        <v>0.78549584037691389</v>
      </c>
    </row>
    <row r="22" spans="1:8" ht="13.15" customHeight="1" thickBot="1" x14ac:dyDescent="0.25">
      <c r="A22" s="712">
        <v>18</v>
      </c>
      <c r="B22" s="686" t="s">
        <v>1047</v>
      </c>
      <c r="C22" s="436">
        <v>49.802977232924697</v>
      </c>
      <c r="D22" s="686" t="s">
        <v>1059</v>
      </c>
      <c r="E22" s="436">
        <v>47.827914583217193</v>
      </c>
      <c r="F22" s="434"/>
      <c r="G22" s="79" t="s">
        <v>1674</v>
      </c>
      <c r="H22" s="437">
        <v>0.7386953392185589</v>
      </c>
    </row>
    <row r="23" spans="1:8" ht="12.95" customHeight="1" thickBot="1" x14ac:dyDescent="0.25">
      <c r="A23" s="713">
        <v>19</v>
      </c>
      <c r="B23" s="686" t="s">
        <v>1144</v>
      </c>
      <c r="C23" s="436">
        <v>46.700004132743729</v>
      </c>
      <c r="D23" s="686" t="s">
        <v>1046</v>
      </c>
      <c r="E23" s="436">
        <v>47.591216882670558</v>
      </c>
      <c r="F23" s="434"/>
      <c r="G23" s="79" t="s">
        <v>1531</v>
      </c>
      <c r="H23" s="437">
        <v>0.66069247559545197</v>
      </c>
    </row>
    <row r="24" spans="1:8" ht="13.15" customHeight="1" x14ac:dyDescent="0.2">
      <c r="A24" s="714">
        <v>20</v>
      </c>
      <c r="B24" s="679" t="s">
        <v>1145</v>
      </c>
      <c r="C24" s="444">
        <v>44.262967830594214</v>
      </c>
      <c r="D24" s="687" t="s">
        <v>1144</v>
      </c>
      <c r="E24" s="440">
        <v>42.73021609818538</v>
      </c>
      <c r="F24" s="434"/>
      <c r="G24" s="89" t="s">
        <v>1543</v>
      </c>
      <c r="H24" s="441">
        <v>0.32268884557975541</v>
      </c>
    </row>
    <row r="25" spans="1:8" ht="13.15" customHeight="1" thickBot="1" x14ac:dyDescent="0.25">
      <c r="A25" s="711">
        <v>21</v>
      </c>
      <c r="B25" s="682" t="s">
        <v>1193</v>
      </c>
      <c r="C25" s="433">
        <v>44.104418076887079</v>
      </c>
      <c r="D25" s="682" t="s">
        <v>1047</v>
      </c>
      <c r="E25" s="433">
        <v>40.831805827697366</v>
      </c>
      <c r="F25" s="434"/>
      <c r="G25" s="88" t="s">
        <v>1062</v>
      </c>
      <c r="H25" s="435">
        <v>0.15943069684902189</v>
      </c>
    </row>
    <row r="26" spans="1:8" ht="13.15" customHeight="1" thickBot="1" x14ac:dyDescent="0.25">
      <c r="A26" s="712">
        <v>22</v>
      </c>
      <c r="B26" s="686" t="s">
        <v>1674</v>
      </c>
      <c r="C26" s="436">
        <v>39.27250779765977</v>
      </c>
      <c r="D26" s="686" t="s">
        <v>1674</v>
      </c>
      <c r="E26" s="436">
        <v>40.011203136878329</v>
      </c>
      <c r="F26" s="434"/>
      <c r="G26" s="79" t="s">
        <v>1530</v>
      </c>
      <c r="H26" s="437">
        <v>0.13512258054655746</v>
      </c>
    </row>
    <row r="27" spans="1:8" ht="13.15" customHeight="1" thickBot="1" x14ac:dyDescent="0.25">
      <c r="A27" s="712">
        <v>23</v>
      </c>
      <c r="B27" s="686" t="s">
        <v>1187</v>
      </c>
      <c r="C27" s="436">
        <v>38.542627487152458</v>
      </c>
      <c r="D27" s="686" t="s">
        <v>1186</v>
      </c>
      <c r="E27" s="436">
        <v>34.041015495863036</v>
      </c>
      <c r="F27" s="434"/>
      <c r="G27" s="79" t="s">
        <v>1194</v>
      </c>
      <c r="H27" s="437">
        <v>1.5637420450978823E-2</v>
      </c>
    </row>
    <row r="28" spans="1:8" ht="12.95" customHeight="1" thickBot="1" x14ac:dyDescent="0.25">
      <c r="A28" s="713">
        <v>24</v>
      </c>
      <c r="B28" s="686" t="s">
        <v>1194</v>
      </c>
      <c r="C28" s="436">
        <v>27.074546644132962</v>
      </c>
      <c r="D28" s="686" t="s">
        <v>1187</v>
      </c>
      <c r="E28" s="436">
        <v>33.18092404912889</v>
      </c>
      <c r="F28" s="434"/>
      <c r="G28" s="79" t="s">
        <v>1549</v>
      </c>
      <c r="H28" s="437">
        <v>-3.5552141755949007E-3</v>
      </c>
    </row>
    <row r="29" spans="1:8" ht="13.15" customHeight="1" x14ac:dyDescent="0.2">
      <c r="A29" s="714">
        <v>25</v>
      </c>
      <c r="B29" s="687" t="s">
        <v>1534</v>
      </c>
      <c r="C29" s="440">
        <v>25.40270762977795</v>
      </c>
      <c r="D29" s="687" t="s">
        <v>1537</v>
      </c>
      <c r="E29" s="440">
        <v>27.128258665139999</v>
      </c>
      <c r="F29" s="434"/>
      <c r="G29" s="89" t="s">
        <v>1521</v>
      </c>
      <c r="H29" s="441">
        <v>-2.4530186937361531E-2</v>
      </c>
    </row>
    <row r="30" spans="1:8" ht="13.15" customHeight="1" thickBot="1" x14ac:dyDescent="0.25">
      <c r="A30" s="711">
        <v>26</v>
      </c>
      <c r="B30" s="682" t="s">
        <v>1186</v>
      </c>
      <c r="C30" s="433">
        <v>25.12469813908988</v>
      </c>
      <c r="D30" s="682" t="s">
        <v>1194</v>
      </c>
      <c r="E30" s="433">
        <v>27.090184064583941</v>
      </c>
      <c r="F30" s="434"/>
      <c r="G30" s="88" t="s">
        <v>1544</v>
      </c>
      <c r="H30" s="435">
        <v>-4.2969036798912619E-2</v>
      </c>
    </row>
    <row r="31" spans="1:8" ht="13.15" customHeight="1" thickBot="1" x14ac:dyDescent="0.25">
      <c r="A31" s="712">
        <v>27</v>
      </c>
      <c r="B31" s="686" t="s">
        <v>1535</v>
      </c>
      <c r="C31" s="436">
        <v>24.687914399833318</v>
      </c>
      <c r="D31" s="686" t="s">
        <v>1192</v>
      </c>
      <c r="E31" s="436">
        <v>27.062114430281937</v>
      </c>
      <c r="F31" s="434"/>
      <c r="G31" s="79" t="s">
        <v>1527</v>
      </c>
      <c r="H31" s="437">
        <v>-0.11538438570843823</v>
      </c>
    </row>
    <row r="32" spans="1:8" ht="12.95" customHeight="1" thickBot="1" x14ac:dyDescent="0.25">
      <c r="A32" s="713">
        <v>28</v>
      </c>
      <c r="B32" s="686" t="s">
        <v>1536</v>
      </c>
      <c r="C32" s="436">
        <v>24.55666992993228</v>
      </c>
      <c r="D32" s="686" t="s">
        <v>1535</v>
      </c>
      <c r="E32" s="436">
        <v>25.473410240210232</v>
      </c>
      <c r="F32" s="434"/>
      <c r="G32" s="79" t="s">
        <v>1178</v>
      </c>
      <c r="H32" s="437">
        <v>-0.198824855603565</v>
      </c>
    </row>
    <row r="33" spans="1:8" ht="13.15" customHeight="1" thickBot="1" x14ac:dyDescent="0.25">
      <c r="A33" s="716">
        <v>29</v>
      </c>
      <c r="B33" s="686" t="s">
        <v>1192</v>
      </c>
      <c r="C33" s="436">
        <v>23.254317338092747</v>
      </c>
      <c r="D33" s="686" t="s">
        <v>1536</v>
      </c>
      <c r="E33" s="436">
        <v>20.180011413129098</v>
      </c>
      <c r="F33" s="434"/>
      <c r="G33" s="79" t="s">
        <v>1532</v>
      </c>
      <c r="H33" s="437">
        <v>-0.246487874455251</v>
      </c>
    </row>
    <row r="34" spans="1:8" ht="13.15" customHeight="1" x14ac:dyDescent="0.2">
      <c r="A34" s="717">
        <v>30</v>
      </c>
      <c r="B34" s="687" t="s">
        <v>1537</v>
      </c>
      <c r="C34" s="440">
        <v>22.727446661813506</v>
      </c>
      <c r="D34" s="687" t="s">
        <v>1540</v>
      </c>
      <c r="E34" s="440">
        <v>19.721326061964408</v>
      </c>
      <c r="F34" s="434"/>
      <c r="G34" s="89" t="s">
        <v>1545</v>
      </c>
      <c r="H34" s="441">
        <v>-0.26342337887956835</v>
      </c>
    </row>
    <row r="35" spans="1:8" ht="13.15" customHeight="1" thickBot="1" x14ac:dyDescent="0.25">
      <c r="A35" s="716">
        <v>31</v>
      </c>
      <c r="B35" s="688" t="s">
        <v>1538</v>
      </c>
      <c r="C35" s="445">
        <v>15.292127934478867</v>
      </c>
      <c r="D35" s="688" t="s">
        <v>1538</v>
      </c>
      <c r="E35" s="445">
        <v>14.923985667939162</v>
      </c>
      <c r="F35" s="434"/>
      <c r="G35" s="78" t="s">
        <v>1538</v>
      </c>
      <c r="H35" s="446">
        <v>-0.36814226653970472</v>
      </c>
    </row>
    <row r="36" spans="1:8" ht="13.15" customHeight="1" thickBot="1" x14ac:dyDescent="0.25">
      <c r="A36" s="712">
        <v>32</v>
      </c>
      <c r="B36" s="686" t="s">
        <v>1154</v>
      </c>
      <c r="C36" s="436">
        <v>12.791399580327115</v>
      </c>
      <c r="D36" s="686" t="s">
        <v>1534</v>
      </c>
      <c r="E36" s="436">
        <v>12.828087777322507</v>
      </c>
      <c r="F36" s="434"/>
      <c r="G36" s="79" t="s">
        <v>1539</v>
      </c>
      <c r="H36" s="437">
        <v>-0.43232079012572555</v>
      </c>
    </row>
    <row r="37" spans="1:8" ht="13.15" customHeight="1" thickBot="1" x14ac:dyDescent="0.25">
      <c r="A37" s="712">
        <v>33</v>
      </c>
      <c r="B37" s="686" t="s">
        <v>1539</v>
      </c>
      <c r="C37" s="436">
        <v>11.904620183093058</v>
      </c>
      <c r="D37" s="686" t="s">
        <v>1061</v>
      </c>
      <c r="E37" s="436">
        <v>12.805435727241562</v>
      </c>
      <c r="F37" s="434"/>
      <c r="G37" s="79" t="s">
        <v>1546</v>
      </c>
      <c r="H37" s="437">
        <v>-0.44125952266609292</v>
      </c>
    </row>
    <row r="38" spans="1:8" ht="12.95" customHeight="1" thickBot="1" x14ac:dyDescent="0.25">
      <c r="A38" s="713">
        <v>34</v>
      </c>
      <c r="B38" s="686" t="s">
        <v>1061</v>
      </c>
      <c r="C38" s="436">
        <v>10.897025102671297</v>
      </c>
      <c r="D38" s="686" t="s">
        <v>1539</v>
      </c>
      <c r="E38" s="436">
        <v>11.472299392967333</v>
      </c>
      <c r="F38" s="434"/>
      <c r="G38" s="79" t="s">
        <v>1520</v>
      </c>
      <c r="H38" s="437">
        <v>-0.61103632689059895</v>
      </c>
    </row>
    <row r="39" spans="1:8" ht="13.15" customHeight="1" thickBot="1" x14ac:dyDescent="0.25">
      <c r="A39" s="716">
        <v>35</v>
      </c>
      <c r="B39" s="686" t="s">
        <v>1540</v>
      </c>
      <c r="C39" s="436">
        <v>10.304856292338469</v>
      </c>
      <c r="D39" s="686" t="s">
        <v>1154</v>
      </c>
      <c r="E39" s="436">
        <v>8.3862130657199572</v>
      </c>
      <c r="F39" s="434"/>
      <c r="G39" s="79" t="s">
        <v>1547</v>
      </c>
      <c r="H39" s="437">
        <v>-0.8468911564482956</v>
      </c>
    </row>
    <row r="40" spans="1:8" ht="13.15" customHeight="1" thickBot="1" x14ac:dyDescent="0.25">
      <c r="A40" s="712">
        <v>36</v>
      </c>
      <c r="B40" s="686" t="s">
        <v>1541</v>
      </c>
      <c r="C40" s="436">
        <v>6.225477455211581</v>
      </c>
      <c r="D40" s="686" t="s">
        <v>1531</v>
      </c>
      <c r="E40" s="436">
        <v>5.8198756791413855</v>
      </c>
      <c r="F40" s="434"/>
      <c r="G40" s="79" t="s">
        <v>1542</v>
      </c>
      <c r="H40" s="437">
        <v>-0.84822316631859707</v>
      </c>
    </row>
    <row r="41" spans="1:8" ht="12.95" customHeight="1" thickBot="1" x14ac:dyDescent="0.25">
      <c r="A41" s="713">
        <v>37</v>
      </c>
      <c r="B41" s="686" t="s">
        <v>1542</v>
      </c>
      <c r="C41" s="436">
        <v>5.4760107116584749</v>
      </c>
      <c r="D41" s="686" t="s">
        <v>1149</v>
      </c>
      <c r="E41" s="436">
        <v>4.7898914131616639</v>
      </c>
      <c r="F41" s="434"/>
      <c r="G41" s="79" t="s">
        <v>1533</v>
      </c>
      <c r="H41" s="437">
        <v>-2.2166126531712251</v>
      </c>
    </row>
    <row r="42" spans="1:8" ht="13.15" customHeight="1" thickBot="1" x14ac:dyDescent="0.25">
      <c r="A42" s="716">
        <v>38</v>
      </c>
      <c r="B42" s="686" t="s">
        <v>1531</v>
      </c>
      <c r="C42" s="436">
        <v>5.1591832035459335</v>
      </c>
      <c r="D42" s="686" t="s">
        <v>1542</v>
      </c>
      <c r="E42" s="436">
        <v>4.6277875453398778</v>
      </c>
      <c r="F42" s="434"/>
      <c r="G42" s="79" t="s">
        <v>1541</v>
      </c>
      <c r="H42" s="437">
        <v>-2.2303262370733283</v>
      </c>
    </row>
    <row r="43" spans="1:8" ht="13.15" customHeight="1" thickBot="1" x14ac:dyDescent="0.25">
      <c r="A43" s="712">
        <v>39</v>
      </c>
      <c r="B43" s="686" t="s">
        <v>1543</v>
      </c>
      <c r="C43" s="436">
        <v>3.6992687595100393</v>
      </c>
      <c r="D43" s="686" t="s">
        <v>1543</v>
      </c>
      <c r="E43" s="436">
        <v>4.0219576050897947</v>
      </c>
      <c r="F43" s="434"/>
      <c r="G43" s="79" t="s">
        <v>1189</v>
      </c>
      <c r="H43" s="437">
        <v>-3.8409464902902073</v>
      </c>
    </row>
    <row r="44" spans="1:8" ht="12.95" customHeight="1" thickBot="1" x14ac:dyDescent="0.25">
      <c r="A44" s="713">
        <v>40</v>
      </c>
      <c r="B44" s="686" t="s">
        <v>1544</v>
      </c>
      <c r="C44" s="436">
        <v>3.5913797309444715</v>
      </c>
      <c r="D44" s="686" t="s">
        <v>1541</v>
      </c>
      <c r="E44" s="436">
        <v>3.9951512181382527</v>
      </c>
      <c r="F44" s="434"/>
      <c r="G44" s="79" t="s">
        <v>1144</v>
      </c>
      <c r="H44" s="437">
        <v>-3.9697880345583485</v>
      </c>
    </row>
    <row r="45" spans="1:8" ht="13.15" customHeight="1" thickBot="1" x14ac:dyDescent="0.25">
      <c r="A45" s="716">
        <v>41</v>
      </c>
      <c r="B45" s="686" t="s">
        <v>1521</v>
      </c>
      <c r="C45" s="436">
        <v>2.6835478100070751</v>
      </c>
      <c r="D45" s="686" t="s">
        <v>1544</v>
      </c>
      <c r="E45" s="436">
        <v>3.5484106941455589</v>
      </c>
      <c r="F45" s="434"/>
      <c r="G45" s="592" t="s">
        <v>1525</v>
      </c>
      <c r="H45" s="577">
        <v>-4.2184199972789713</v>
      </c>
    </row>
    <row r="46" spans="1:8" ht="13.15" customHeight="1" thickBot="1" x14ac:dyDescent="0.25">
      <c r="A46" s="712">
        <v>42</v>
      </c>
      <c r="B46" s="686" t="s">
        <v>1520</v>
      </c>
      <c r="C46" s="436">
        <v>2.0358362263164884</v>
      </c>
      <c r="D46" s="686" t="s">
        <v>1550</v>
      </c>
      <c r="E46" s="436">
        <v>2.6590176230697136</v>
      </c>
      <c r="F46" s="434"/>
      <c r="G46" s="79" t="s">
        <v>1536</v>
      </c>
      <c r="H46" s="437">
        <v>-4.3766585168031824</v>
      </c>
    </row>
    <row r="47" spans="1:8" ht="12.95" customHeight="1" thickBot="1" x14ac:dyDescent="0.25">
      <c r="A47" s="713">
        <v>43</v>
      </c>
      <c r="B47" s="686" t="s">
        <v>1545</v>
      </c>
      <c r="C47" s="436">
        <v>1.9346538891416309</v>
      </c>
      <c r="D47" s="686" t="s">
        <v>1548</v>
      </c>
      <c r="E47" s="436">
        <v>2.3884000459022947</v>
      </c>
      <c r="F47" s="434"/>
      <c r="G47" s="79" t="s">
        <v>1154</v>
      </c>
      <c r="H47" s="437">
        <v>-4.4051865146071574</v>
      </c>
    </row>
    <row r="48" spans="1:8" ht="13.15" customHeight="1" thickBot="1" x14ac:dyDescent="0.25">
      <c r="A48" s="716">
        <v>44</v>
      </c>
      <c r="B48" s="686" t="s">
        <v>1546</v>
      </c>
      <c r="C48" s="436">
        <v>1.9267206919148681</v>
      </c>
      <c r="D48" s="686" t="s">
        <v>1545</v>
      </c>
      <c r="E48" s="436">
        <v>1.6712305102620626</v>
      </c>
      <c r="F48" s="434"/>
      <c r="G48" s="79" t="s">
        <v>1187</v>
      </c>
      <c r="H48" s="437">
        <v>-5.361703438023568</v>
      </c>
    </row>
    <row r="49" spans="1:8" ht="12.95" customHeight="1" thickBot="1" x14ac:dyDescent="0.25">
      <c r="A49" s="713">
        <v>45</v>
      </c>
      <c r="B49" s="686" t="s">
        <v>1547</v>
      </c>
      <c r="C49" s="436">
        <v>1.824975705010927</v>
      </c>
      <c r="D49" s="686" t="s">
        <v>1546</v>
      </c>
      <c r="E49" s="436">
        <v>1.4854611692487751</v>
      </c>
      <c r="F49" s="434"/>
      <c r="G49" s="79" t="s">
        <v>1047</v>
      </c>
      <c r="H49" s="437">
        <v>-8.9711714052273308</v>
      </c>
    </row>
    <row r="50" spans="1:8" ht="13.15" customHeight="1" thickBot="1" x14ac:dyDescent="0.25">
      <c r="A50" s="716">
        <v>46</v>
      </c>
      <c r="B50" s="686" t="s">
        <v>1548</v>
      </c>
      <c r="C50" s="436">
        <v>1.6004167122760267</v>
      </c>
      <c r="D50" s="686" t="s">
        <v>1551</v>
      </c>
      <c r="E50" s="436">
        <v>1.4247998994258895</v>
      </c>
      <c r="F50" s="434"/>
      <c r="G50" s="79" t="s">
        <v>1059</v>
      </c>
      <c r="H50" s="437">
        <v>-11.12871670268418</v>
      </c>
    </row>
    <row r="51" spans="1:8" ht="13.15" customHeight="1" thickBot="1" x14ac:dyDescent="0.25">
      <c r="A51" s="712">
        <v>47</v>
      </c>
      <c r="B51" s="686" t="s">
        <v>1178</v>
      </c>
      <c r="C51" s="436">
        <v>1.5374501560549714</v>
      </c>
      <c r="D51" s="686" t="s">
        <v>1178</v>
      </c>
      <c r="E51" s="436">
        <v>1.3386253004514064</v>
      </c>
      <c r="F51" s="434"/>
      <c r="G51" s="592" t="s">
        <v>1528</v>
      </c>
      <c r="H51" s="577">
        <v>-11.326969221686241</v>
      </c>
    </row>
    <row r="52" spans="1:8" ht="13.15" customHeight="1" thickBot="1" x14ac:dyDescent="0.25">
      <c r="A52" s="712">
        <v>48</v>
      </c>
      <c r="B52" s="686" t="s">
        <v>1532</v>
      </c>
      <c r="C52" s="436">
        <v>1.1457428088425403</v>
      </c>
      <c r="D52" s="686" t="s">
        <v>1547</v>
      </c>
      <c r="E52" s="436">
        <v>0.97808454856263138</v>
      </c>
      <c r="F52" s="434"/>
      <c r="G52" s="79" t="s">
        <v>1046</v>
      </c>
      <c r="H52" s="437">
        <v>-11.544120412690269</v>
      </c>
    </row>
    <row r="53" spans="1:8" ht="12.95" customHeight="1" thickBot="1" x14ac:dyDescent="0.25">
      <c r="A53" s="713">
        <v>49</v>
      </c>
      <c r="B53" s="686" t="s">
        <v>1549</v>
      </c>
      <c r="C53" s="436">
        <v>0.66742584426819629</v>
      </c>
      <c r="D53" s="686" t="s">
        <v>1532</v>
      </c>
      <c r="E53" s="436">
        <v>0.89925493438728932</v>
      </c>
      <c r="F53" s="434"/>
      <c r="G53" s="79" t="s">
        <v>1534</v>
      </c>
      <c r="H53" s="437">
        <v>-12.574619852455443</v>
      </c>
    </row>
    <row r="54" spans="1:8" ht="13.15" customHeight="1" thickBot="1" x14ac:dyDescent="0.25">
      <c r="A54" s="716">
        <v>50</v>
      </c>
      <c r="B54" s="686" t="s">
        <v>1062</v>
      </c>
      <c r="C54" s="436">
        <v>0.63495907762678283</v>
      </c>
      <c r="D54" s="686" t="s">
        <v>1062</v>
      </c>
      <c r="E54" s="436">
        <v>0.79438977447580472</v>
      </c>
      <c r="F54" s="434"/>
      <c r="G54" s="79" t="s">
        <v>1057</v>
      </c>
      <c r="H54" s="437">
        <v>-13.776196139409748</v>
      </c>
    </row>
    <row r="55" spans="1:8" ht="13.15" customHeight="1" thickBot="1" x14ac:dyDescent="0.25">
      <c r="A55" s="712">
        <v>51</v>
      </c>
      <c r="B55" s="689" t="s">
        <v>1149</v>
      </c>
      <c r="C55" s="447">
        <v>0</v>
      </c>
      <c r="D55" s="689" t="s">
        <v>1549</v>
      </c>
      <c r="E55" s="447">
        <v>0.66387063009260139</v>
      </c>
      <c r="F55" s="434"/>
      <c r="G55" s="708" t="s">
        <v>1052</v>
      </c>
      <c r="H55" s="580">
        <v>-27.140068371807473</v>
      </c>
    </row>
  </sheetData>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zoomScale="80" zoomScaleNormal="80" workbookViewId="0"/>
  </sheetViews>
  <sheetFormatPr defaultColWidth="8.85546875" defaultRowHeight="15" x14ac:dyDescent="0.25"/>
  <cols>
    <col min="1" max="1" width="8.85546875" style="450"/>
    <col min="2" max="2" width="11.28515625" style="450" customWidth="1"/>
    <col min="3" max="10" width="8.7109375" style="452" customWidth="1"/>
    <col min="11" max="16384" width="8.85546875" style="450"/>
  </cols>
  <sheetData>
    <row r="1" spans="1:10" s="63" customFormat="1" ht="13.9" x14ac:dyDescent="0.3">
      <c r="A1" s="448" t="s">
        <v>1320</v>
      </c>
      <c r="C1" s="64"/>
      <c r="D1" s="64"/>
      <c r="E1" s="64"/>
      <c r="F1" s="64"/>
      <c r="G1" s="64"/>
      <c r="H1" s="64"/>
      <c r="I1" s="64"/>
      <c r="J1" s="64"/>
    </row>
    <row r="2" spans="1:10" s="63" customFormat="1" ht="13.9" x14ac:dyDescent="0.3">
      <c r="A2" s="449" t="s">
        <v>1321</v>
      </c>
      <c r="C2" s="64"/>
      <c r="D2" s="64"/>
      <c r="E2" s="64"/>
      <c r="F2" s="64"/>
      <c r="G2" s="64"/>
      <c r="H2" s="64"/>
      <c r="I2" s="64"/>
      <c r="J2" s="64"/>
    </row>
    <row r="3" spans="1:10" s="63" customFormat="1" ht="13.9" x14ac:dyDescent="0.3">
      <c r="A3" s="63" t="s">
        <v>1322</v>
      </c>
      <c r="C3" s="64"/>
      <c r="D3" s="64"/>
      <c r="E3" s="64"/>
      <c r="F3" s="64"/>
      <c r="G3" s="64"/>
      <c r="H3" s="64"/>
      <c r="I3" s="64"/>
      <c r="J3" s="64"/>
    </row>
    <row r="4" spans="1:10" s="63" customFormat="1" ht="13.9" x14ac:dyDescent="0.3">
      <c r="A4" s="449"/>
      <c r="C4" s="64"/>
      <c r="D4" s="64"/>
      <c r="E4" s="64"/>
      <c r="F4" s="64"/>
      <c r="G4" s="64"/>
      <c r="H4" s="64"/>
      <c r="I4" s="64"/>
      <c r="J4" s="64"/>
    </row>
    <row r="5" spans="1:10" ht="14.45" x14ac:dyDescent="0.3">
      <c r="B5" s="451" t="s">
        <v>1323</v>
      </c>
      <c r="C5" s="450"/>
    </row>
    <row r="6" spans="1:10" s="332" customFormat="1" ht="46.5" customHeight="1" x14ac:dyDescent="0.3">
      <c r="B6" s="453"/>
      <c r="C6" s="454" t="s">
        <v>1324</v>
      </c>
      <c r="D6" s="454" t="s">
        <v>1325</v>
      </c>
      <c r="E6" s="454" t="s">
        <v>1326</v>
      </c>
      <c r="F6" s="454" t="s">
        <v>1327</v>
      </c>
      <c r="G6" s="454" t="s">
        <v>1328</v>
      </c>
      <c r="H6" s="454" t="s">
        <v>1329</v>
      </c>
      <c r="I6" s="454" t="s">
        <v>1330</v>
      </c>
      <c r="J6" s="454" t="s">
        <v>1331</v>
      </c>
    </row>
    <row r="7" spans="1:10" ht="13.15" customHeight="1" thickBot="1" x14ac:dyDescent="0.35">
      <c r="B7" s="313" t="s">
        <v>1284</v>
      </c>
      <c r="C7" s="103">
        <v>6</v>
      </c>
      <c r="D7" s="99">
        <v>15</v>
      </c>
      <c r="E7" s="99">
        <v>9</v>
      </c>
      <c r="F7" s="99">
        <v>14</v>
      </c>
      <c r="G7" s="99">
        <v>177</v>
      </c>
      <c r="H7" s="99">
        <v>23</v>
      </c>
      <c r="I7" s="99">
        <v>5</v>
      </c>
      <c r="J7" s="99">
        <v>6</v>
      </c>
    </row>
    <row r="8" spans="1:10" ht="13.15" customHeight="1" thickBot="1" x14ac:dyDescent="0.35">
      <c r="B8" s="31" t="s">
        <v>1282</v>
      </c>
      <c r="C8" s="98">
        <v>25</v>
      </c>
      <c r="D8" s="100">
        <v>3</v>
      </c>
      <c r="E8" s="100">
        <v>412</v>
      </c>
      <c r="F8" s="100">
        <v>19</v>
      </c>
      <c r="G8" s="100">
        <v>193</v>
      </c>
      <c r="H8" s="100">
        <v>38</v>
      </c>
      <c r="I8" s="100">
        <v>118</v>
      </c>
      <c r="J8" s="100">
        <v>44</v>
      </c>
    </row>
    <row r="9" spans="1:10" ht="13.15" customHeight="1" thickBot="1" x14ac:dyDescent="0.35">
      <c r="B9" s="31" t="s">
        <v>1286</v>
      </c>
      <c r="C9" s="98">
        <v>54</v>
      </c>
      <c r="D9" s="100">
        <v>47</v>
      </c>
      <c r="E9" s="100">
        <v>33</v>
      </c>
      <c r="F9" s="100">
        <v>225</v>
      </c>
      <c r="G9" s="100">
        <v>292</v>
      </c>
      <c r="H9" s="100">
        <v>228</v>
      </c>
      <c r="I9" s="100">
        <v>49</v>
      </c>
      <c r="J9" s="100">
        <v>242</v>
      </c>
    </row>
    <row r="10" spans="1:10" ht="13.15" customHeight="1" thickBot="1" x14ac:dyDescent="0.35">
      <c r="B10" s="31" t="s">
        <v>1332</v>
      </c>
      <c r="C10" s="98">
        <v>130</v>
      </c>
      <c r="D10" s="100">
        <v>64</v>
      </c>
      <c r="E10" s="100">
        <v>51</v>
      </c>
      <c r="F10" s="100">
        <v>172</v>
      </c>
      <c r="G10" s="100">
        <v>324</v>
      </c>
      <c r="H10" s="100">
        <v>370</v>
      </c>
      <c r="I10" s="100">
        <v>349</v>
      </c>
      <c r="J10" s="100">
        <v>460</v>
      </c>
    </row>
    <row r="11" spans="1:10" ht="13.15" customHeight="1" x14ac:dyDescent="0.3">
      <c r="B11" s="317" t="s">
        <v>1077</v>
      </c>
      <c r="C11" s="104">
        <v>191</v>
      </c>
      <c r="D11" s="102">
        <v>157</v>
      </c>
      <c r="E11" s="102">
        <v>75</v>
      </c>
      <c r="F11" s="102">
        <v>276</v>
      </c>
      <c r="G11" s="102">
        <v>215</v>
      </c>
      <c r="H11" s="102">
        <v>71</v>
      </c>
      <c r="I11" s="102">
        <v>369</v>
      </c>
      <c r="J11" s="102">
        <v>280</v>
      </c>
    </row>
    <row r="12" spans="1:10" ht="13.15" customHeight="1" thickBot="1" x14ac:dyDescent="0.35">
      <c r="B12" s="28"/>
      <c r="C12" s="455"/>
      <c r="D12" s="106"/>
      <c r="E12" s="106"/>
      <c r="F12" s="106"/>
      <c r="G12" s="106"/>
      <c r="H12" s="106"/>
      <c r="I12" s="106"/>
      <c r="J12" s="106"/>
    </row>
    <row r="13" spans="1:10" ht="13.15" customHeight="1" x14ac:dyDescent="0.3">
      <c r="B13" s="456" t="s">
        <v>1333</v>
      </c>
      <c r="C13" s="98"/>
      <c r="D13" s="100"/>
      <c r="E13" s="100"/>
      <c r="F13" s="100"/>
      <c r="G13" s="100"/>
      <c r="H13" s="100"/>
      <c r="I13" s="100"/>
      <c r="J13" s="100"/>
    </row>
    <row r="14" spans="1:10" ht="45.75" customHeight="1" x14ac:dyDescent="0.3">
      <c r="B14" s="457"/>
      <c r="C14" s="454" t="s">
        <v>1324</v>
      </c>
      <c r="D14" s="458" t="s">
        <v>1325</v>
      </c>
      <c r="E14" s="458" t="s">
        <v>1326</v>
      </c>
      <c r="F14" s="458" t="s">
        <v>1327</v>
      </c>
      <c r="G14" s="458" t="s">
        <v>1328</v>
      </c>
      <c r="H14" s="458" t="s">
        <v>1329</v>
      </c>
      <c r="I14" s="458" t="s">
        <v>1330</v>
      </c>
      <c r="J14" s="458" t="s">
        <v>1331</v>
      </c>
    </row>
    <row r="15" spans="1:10" ht="13.15" customHeight="1" thickBot="1" x14ac:dyDescent="0.35">
      <c r="B15" s="88" t="s">
        <v>1284</v>
      </c>
      <c r="C15" s="459">
        <v>0.126</v>
      </c>
      <c r="D15" s="108">
        <v>0.121</v>
      </c>
      <c r="E15" s="108">
        <v>0.152</v>
      </c>
      <c r="F15" s="108">
        <v>0.13100000000000001</v>
      </c>
      <c r="G15" s="108">
        <v>8.3000000000000004E-2</v>
      </c>
      <c r="H15" s="108">
        <v>0.153</v>
      </c>
      <c r="I15" s="108">
        <v>0.13</v>
      </c>
      <c r="J15" s="108">
        <v>7.5999999999999998E-2</v>
      </c>
    </row>
    <row r="16" spans="1:10" ht="13.15" customHeight="1" thickBot="1" x14ac:dyDescent="0.35">
      <c r="B16" s="79" t="s">
        <v>1282</v>
      </c>
      <c r="C16" s="460">
        <v>9.9000000000000005E-2</v>
      </c>
      <c r="D16" s="109">
        <v>0.17399999999999999</v>
      </c>
      <c r="E16" s="109">
        <v>5.1999999999999998E-2</v>
      </c>
      <c r="F16" s="109">
        <v>0.129</v>
      </c>
      <c r="G16" s="109">
        <v>8.1000000000000003E-2</v>
      </c>
      <c r="H16" s="109">
        <v>0.14000000000000001</v>
      </c>
      <c r="I16" s="109">
        <v>4.7E-2</v>
      </c>
      <c r="J16" s="109">
        <v>2.4E-2</v>
      </c>
    </row>
    <row r="17" spans="1:10" ht="13.15" customHeight="1" thickBot="1" x14ac:dyDescent="0.35">
      <c r="B17" s="79" t="s">
        <v>1286</v>
      </c>
      <c r="C17" s="460">
        <v>8.8999999999999996E-2</v>
      </c>
      <c r="D17" s="109">
        <v>9.5000000000000001E-2</v>
      </c>
      <c r="E17" s="109">
        <v>0.11899999999999999</v>
      </c>
      <c r="F17" s="109">
        <v>6.4000000000000001E-2</v>
      </c>
      <c r="G17" s="109">
        <v>6.7000000000000004E-2</v>
      </c>
      <c r="H17" s="109">
        <v>6.7000000000000004E-2</v>
      </c>
      <c r="I17" s="109">
        <v>6.2E-2</v>
      </c>
      <c r="J17" s="109">
        <v>0.02</v>
      </c>
    </row>
    <row r="18" spans="1:10" ht="13.15" customHeight="1" thickBot="1" x14ac:dyDescent="0.3">
      <c r="B18" s="79" t="s">
        <v>1332</v>
      </c>
      <c r="C18" s="460">
        <v>7.4999999999999997E-2</v>
      </c>
      <c r="D18" s="109">
        <v>9.0999999999999998E-2</v>
      </c>
      <c r="E18" s="109">
        <v>0.107</v>
      </c>
      <c r="F18" s="109">
        <v>7.0000000000000007E-2</v>
      </c>
      <c r="G18" s="109">
        <v>6.2E-2</v>
      </c>
      <c r="H18" s="109">
        <v>5.0999999999999997E-2</v>
      </c>
      <c r="I18" s="109">
        <v>2.4E-2</v>
      </c>
      <c r="J18" s="109">
        <v>8.0000000000000002E-3</v>
      </c>
    </row>
    <row r="19" spans="1:10" ht="13.15" customHeight="1" x14ac:dyDescent="0.25">
      <c r="B19" s="89" t="s">
        <v>1077</v>
      </c>
      <c r="C19" s="461">
        <v>6.9000000000000006E-2</v>
      </c>
      <c r="D19" s="110">
        <v>7.2999999999999995E-2</v>
      </c>
      <c r="E19" s="110">
        <v>9.9000000000000005E-2</v>
      </c>
      <c r="F19" s="110">
        <v>5.6000000000000001E-2</v>
      </c>
      <c r="G19" s="110">
        <v>7.6999999999999999E-2</v>
      </c>
      <c r="H19" s="110">
        <v>0.121</v>
      </c>
      <c r="I19" s="110">
        <v>2.1999999999999999E-2</v>
      </c>
      <c r="J19" s="110">
        <v>1.7999999999999999E-2</v>
      </c>
    </row>
    <row r="20" spans="1:10" ht="13.15" customHeight="1" x14ac:dyDescent="0.25">
      <c r="B20" s="78"/>
      <c r="C20" s="462"/>
      <c r="D20" s="463"/>
      <c r="E20" s="463"/>
      <c r="F20" s="463"/>
      <c r="G20" s="463"/>
      <c r="H20" s="463"/>
      <c r="I20" s="463"/>
      <c r="J20" s="463"/>
    </row>
    <row r="21" spans="1:10" ht="13.15" customHeight="1" thickBot="1" x14ac:dyDescent="0.3">
      <c r="B21" s="88" t="s">
        <v>1334</v>
      </c>
      <c r="C21" s="459">
        <v>6.3E-2</v>
      </c>
      <c r="D21" s="108">
        <v>7.3999999999999996E-2</v>
      </c>
      <c r="E21" s="108">
        <v>8.5999999999999993E-2</v>
      </c>
      <c r="F21" s="108">
        <v>6.4000000000000001E-2</v>
      </c>
      <c r="G21" s="108">
        <v>5.8000000000000003E-2</v>
      </c>
      <c r="H21" s="108">
        <v>7.0000000000000007E-2</v>
      </c>
      <c r="I21" s="108">
        <v>0.03</v>
      </c>
      <c r="J21" s="108">
        <v>1.7000000000000001E-2</v>
      </c>
    </row>
    <row r="22" spans="1:10" ht="13.15" customHeight="1" thickBot="1" x14ac:dyDescent="0.3">
      <c r="B22" s="79" t="s">
        <v>1335</v>
      </c>
      <c r="C22" s="460">
        <v>6.5000000000000002E-2</v>
      </c>
      <c r="D22" s="109">
        <v>5.6000000000000001E-2</v>
      </c>
      <c r="E22" s="109">
        <v>9.0999999999999998E-2</v>
      </c>
      <c r="F22" s="109">
        <v>6.3E-2</v>
      </c>
      <c r="G22" s="109">
        <v>6.4000000000000001E-2</v>
      </c>
      <c r="H22" s="109">
        <v>9.0999999999999998E-2</v>
      </c>
      <c r="I22" s="109">
        <v>4.5999999999999999E-2</v>
      </c>
      <c r="J22" s="109">
        <v>3.1E-2</v>
      </c>
    </row>
    <row r="23" spans="1:10" ht="13.15" customHeight="1" thickBot="1" x14ac:dyDescent="0.3">
      <c r="B23" s="79" t="s">
        <v>1336</v>
      </c>
      <c r="C23" s="460">
        <v>7.6999999999999999E-2</v>
      </c>
      <c r="D23" s="109">
        <v>6.4000000000000001E-2</v>
      </c>
      <c r="E23" s="109">
        <v>0.12</v>
      </c>
      <c r="F23" s="109">
        <v>7.1999999999999995E-2</v>
      </c>
      <c r="G23" s="109">
        <v>5.8000000000000003E-2</v>
      </c>
      <c r="H23" s="109">
        <v>0.13200000000000001</v>
      </c>
      <c r="I23" s="109">
        <v>5.6000000000000001E-2</v>
      </c>
      <c r="J23" s="109">
        <v>4.3999999999999997E-2</v>
      </c>
    </row>
    <row r="24" spans="1:10" ht="13.15" customHeight="1" thickBot="1" x14ac:dyDescent="0.3">
      <c r="B24" s="79" t="s">
        <v>1337</v>
      </c>
      <c r="C24" s="460">
        <v>0.08</v>
      </c>
      <c r="D24" s="109">
        <v>6.8000000000000005E-2</v>
      </c>
      <c r="E24" s="109">
        <v>0.14699999999999999</v>
      </c>
      <c r="F24" s="109">
        <v>7.0000000000000007E-2</v>
      </c>
      <c r="G24" s="109">
        <v>8.5999999999999993E-2</v>
      </c>
      <c r="H24" s="109">
        <v>9.7000000000000003E-2</v>
      </c>
      <c r="I24" s="109">
        <v>3.5999999999999997E-2</v>
      </c>
      <c r="J24" s="109">
        <v>0.06</v>
      </c>
    </row>
    <row r="25" spans="1:10" ht="13.15" customHeight="1" thickBot="1" x14ac:dyDescent="0.3">
      <c r="B25" s="79" t="s">
        <v>1338</v>
      </c>
      <c r="C25" s="460">
        <v>8.5000000000000006E-2</v>
      </c>
      <c r="D25" s="109">
        <v>7.9000000000000001E-2</v>
      </c>
      <c r="E25" s="109">
        <v>0.14199999999999999</v>
      </c>
      <c r="F25" s="109">
        <v>7.3999999999999996E-2</v>
      </c>
      <c r="G25" s="109">
        <v>8.8999999999999996E-2</v>
      </c>
      <c r="H25" s="109">
        <v>0.11799999999999999</v>
      </c>
      <c r="I25" s="109">
        <v>3.6999999999999998E-2</v>
      </c>
      <c r="J25" s="109">
        <v>6.6000000000000003E-2</v>
      </c>
    </row>
    <row r="26" spans="1:10" ht="13.15" customHeight="1" thickBot="1" x14ac:dyDescent="0.3">
      <c r="B26" s="79" t="s">
        <v>1339</v>
      </c>
      <c r="C26" s="460">
        <v>5.1999999999999998E-2</v>
      </c>
      <c r="D26" s="109">
        <v>5.0999999999999997E-2</v>
      </c>
      <c r="E26" s="109">
        <v>6.5000000000000002E-2</v>
      </c>
      <c r="F26" s="109">
        <v>4.1000000000000002E-2</v>
      </c>
      <c r="G26" s="109">
        <v>4.4999999999999998E-2</v>
      </c>
      <c r="H26" s="109">
        <v>9.5000000000000001E-2</v>
      </c>
      <c r="I26" s="109">
        <v>4.9000000000000002E-2</v>
      </c>
      <c r="J26" s="109">
        <v>2.5000000000000001E-2</v>
      </c>
    </row>
    <row r="27" spans="1:10" ht="13.15" customHeight="1" thickBot="1" x14ac:dyDescent="0.3">
      <c r="B27" s="79" t="s">
        <v>1340</v>
      </c>
      <c r="C27" s="460">
        <v>6.7000000000000004E-2</v>
      </c>
      <c r="D27" s="109">
        <v>6.9000000000000006E-2</v>
      </c>
      <c r="E27" s="109">
        <v>8.6999999999999994E-2</v>
      </c>
      <c r="F27" s="109">
        <v>4.4999999999999998E-2</v>
      </c>
      <c r="G27" s="109">
        <v>8.1000000000000003E-2</v>
      </c>
      <c r="H27" s="109">
        <v>9.1999999999999998E-2</v>
      </c>
      <c r="I27" s="109">
        <v>4.5999999999999999E-2</v>
      </c>
      <c r="J27" s="109">
        <v>2.5000000000000001E-2</v>
      </c>
    </row>
    <row r="28" spans="1:10" ht="13.15" customHeight="1" thickBot="1" x14ac:dyDescent="0.3">
      <c r="B28" s="79" t="s">
        <v>1341</v>
      </c>
      <c r="C28" s="460">
        <v>6.2E-2</v>
      </c>
      <c r="D28" s="109">
        <v>0.05</v>
      </c>
      <c r="E28" s="109">
        <v>8.7999999999999995E-2</v>
      </c>
      <c r="F28" s="109">
        <v>5.7000000000000002E-2</v>
      </c>
      <c r="G28" s="109">
        <v>9.7000000000000003E-2</v>
      </c>
      <c r="H28" s="109">
        <v>0.11899999999999999</v>
      </c>
      <c r="I28" s="109">
        <v>1.9E-2</v>
      </c>
      <c r="J28" s="109">
        <v>3.3000000000000002E-2</v>
      </c>
    </row>
    <row r="29" spans="1:10" ht="13.15" customHeight="1" thickBot="1" x14ac:dyDescent="0.3">
      <c r="B29" s="79" t="s">
        <v>1342</v>
      </c>
      <c r="C29" s="460">
        <v>9.4E-2</v>
      </c>
      <c r="D29" s="109">
        <v>8.8999999999999996E-2</v>
      </c>
      <c r="E29" s="109">
        <v>9.6000000000000002E-2</v>
      </c>
      <c r="F29" s="109">
        <v>0.13</v>
      </c>
      <c r="G29" s="109">
        <v>0.11600000000000001</v>
      </c>
      <c r="H29" s="109">
        <v>0.123</v>
      </c>
      <c r="I29" s="109">
        <v>4.7E-2</v>
      </c>
      <c r="J29" s="109">
        <v>3.5999999999999997E-2</v>
      </c>
    </row>
    <row r="30" spans="1:10" ht="13.15" customHeight="1" x14ac:dyDescent="0.25">
      <c r="B30" s="89" t="s">
        <v>1343</v>
      </c>
      <c r="C30" s="461">
        <v>7.9000000000000001E-2</v>
      </c>
      <c r="D30" s="110">
        <v>3.6999999999999998E-2</v>
      </c>
      <c r="E30" s="110">
        <v>7.0000000000000007E-2</v>
      </c>
      <c r="F30" s="110">
        <v>9.9000000000000005E-2</v>
      </c>
      <c r="G30" s="110">
        <v>0.109</v>
      </c>
      <c r="H30" s="110">
        <v>0.11</v>
      </c>
      <c r="I30" s="110">
        <v>0.03</v>
      </c>
      <c r="J30" s="110">
        <v>1.7000000000000001E-2</v>
      </c>
    </row>
    <row r="31" spans="1:10" x14ac:dyDescent="0.25">
      <c r="A31" s="464" t="s">
        <v>1344</v>
      </c>
    </row>
    <row r="32" spans="1:10" x14ac:dyDescent="0.25">
      <c r="A32" s="465" t="s">
        <v>1345</v>
      </c>
    </row>
  </sheetData>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topLeftCell="A4" zoomScale="80" zoomScaleNormal="80" workbookViewId="0">
      <selection activeCell="A4" sqref="A4"/>
    </sheetView>
  </sheetViews>
  <sheetFormatPr defaultRowHeight="12" x14ac:dyDescent="0.2"/>
  <cols>
    <col min="1" max="1" width="4.7109375" style="828" customWidth="1"/>
    <col min="2" max="2" width="10.28515625" style="827" bestFit="1" customWidth="1"/>
    <col min="3" max="3" width="5.42578125" style="827" bestFit="1" customWidth="1"/>
    <col min="4" max="4" width="10.28515625" style="827" bestFit="1" customWidth="1"/>
    <col min="5" max="5" width="5" style="827" bestFit="1" customWidth="1"/>
    <col min="6" max="6" width="10.28515625" style="827" bestFit="1" customWidth="1"/>
    <col min="7" max="7" width="5" style="827" bestFit="1" customWidth="1"/>
    <col min="8" max="8" width="10.28515625" style="827" bestFit="1" customWidth="1"/>
    <col min="9" max="9" width="5" style="827" bestFit="1" customWidth="1"/>
    <col min="10" max="10" width="10.28515625" style="827" bestFit="1" customWidth="1"/>
    <col min="11" max="11" width="5.85546875" style="827" bestFit="1" customWidth="1"/>
    <col min="12" max="256" width="8.85546875" style="828"/>
    <col min="257" max="257" width="5.42578125" style="828" customWidth="1"/>
    <col min="258" max="258" width="11" style="828" bestFit="1" customWidth="1"/>
    <col min="259" max="259" width="10.85546875" style="828" bestFit="1" customWidth="1"/>
    <col min="260" max="260" width="11" style="828" bestFit="1" customWidth="1"/>
    <col min="261" max="261" width="9.7109375" style="828" bestFit="1" customWidth="1"/>
    <col min="262" max="262" width="11" style="828" bestFit="1" customWidth="1"/>
    <col min="263" max="263" width="5.28515625" style="828" bestFit="1" customWidth="1"/>
    <col min="264" max="264" width="11" style="828" bestFit="1" customWidth="1"/>
    <col min="265" max="265" width="3.5703125" style="828" bestFit="1" customWidth="1"/>
    <col min="266" max="266" width="11" style="828" bestFit="1" customWidth="1"/>
    <col min="267" max="267" width="12.28515625" style="828" bestFit="1" customWidth="1"/>
    <col min="268" max="512" width="8.85546875" style="828"/>
    <col min="513" max="513" width="5.42578125" style="828" customWidth="1"/>
    <col min="514" max="514" width="11" style="828" bestFit="1" customWidth="1"/>
    <col min="515" max="515" width="10.85546875" style="828" bestFit="1" customWidth="1"/>
    <col min="516" max="516" width="11" style="828" bestFit="1" customWidth="1"/>
    <col min="517" max="517" width="9.7109375" style="828" bestFit="1" customWidth="1"/>
    <col min="518" max="518" width="11" style="828" bestFit="1" customWidth="1"/>
    <col min="519" max="519" width="5.28515625" style="828" bestFit="1" customWidth="1"/>
    <col min="520" max="520" width="11" style="828" bestFit="1" customWidth="1"/>
    <col min="521" max="521" width="3.5703125" style="828" bestFit="1" customWidth="1"/>
    <col min="522" max="522" width="11" style="828" bestFit="1" customWidth="1"/>
    <col min="523" max="523" width="12.28515625" style="828" bestFit="1" customWidth="1"/>
    <col min="524" max="768" width="8.85546875" style="828"/>
    <col min="769" max="769" width="5.42578125" style="828" customWidth="1"/>
    <col min="770" max="770" width="11" style="828" bestFit="1" customWidth="1"/>
    <col min="771" max="771" width="10.85546875" style="828" bestFit="1" customWidth="1"/>
    <col min="772" max="772" width="11" style="828" bestFit="1" customWidth="1"/>
    <col min="773" max="773" width="9.7109375" style="828" bestFit="1" customWidth="1"/>
    <col min="774" max="774" width="11" style="828" bestFit="1" customWidth="1"/>
    <col min="775" max="775" width="5.28515625" style="828" bestFit="1" customWidth="1"/>
    <col min="776" max="776" width="11" style="828" bestFit="1" customWidth="1"/>
    <col min="777" max="777" width="3.5703125" style="828" bestFit="1" customWidth="1"/>
    <col min="778" max="778" width="11" style="828" bestFit="1" customWidth="1"/>
    <col min="779" max="779" width="12.28515625" style="828" bestFit="1" customWidth="1"/>
    <col min="780" max="1024" width="8.85546875" style="828"/>
    <col min="1025" max="1025" width="5.42578125" style="828" customWidth="1"/>
    <col min="1026" max="1026" width="11" style="828" bestFit="1" customWidth="1"/>
    <col min="1027" max="1027" width="10.85546875" style="828" bestFit="1" customWidth="1"/>
    <col min="1028" max="1028" width="11" style="828" bestFit="1" customWidth="1"/>
    <col min="1029" max="1029" width="9.7109375" style="828" bestFit="1" customWidth="1"/>
    <col min="1030" max="1030" width="11" style="828" bestFit="1" customWidth="1"/>
    <col min="1031" max="1031" width="5.28515625" style="828" bestFit="1" customWidth="1"/>
    <col min="1032" max="1032" width="11" style="828" bestFit="1" customWidth="1"/>
    <col min="1033" max="1033" width="3.5703125" style="828" bestFit="1" customWidth="1"/>
    <col min="1034" max="1034" width="11" style="828" bestFit="1" customWidth="1"/>
    <col min="1035" max="1035" width="12.28515625" style="828" bestFit="1" customWidth="1"/>
    <col min="1036" max="1280" width="8.85546875" style="828"/>
    <col min="1281" max="1281" width="5.42578125" style="828" customWidth="1"/>
    <col min="1282" max="1282" width="11" style="828" bestFit="1" customWidth="1"/>
    <col min="1283" max="1283" width="10.85546875" style="828" bestFit="1" customWidth="1"/>
    <col min="1284" max="1284" width="11" style="828" bestFit="1" customWidth="1"/>
    <col min="1285" max="1285" width="9.7109375" style="828" bestFit="1" customWidth="1"/>
    <col min="1286" max="1286" width="11" style="828" bestFit="1" customWidth="1"/>
    <col min="1287" max="1287" width="5.28515625" style="828" bestFit="1" customWidth="1"/>
    <col min="1288" max="1288" width="11" style="828" bestFit="1" customWidth="1"/>
    <col min="1289" max="1289" width="3.5703125" style="828" bestFit="1" customWidth="1"/>
    <col min="1290" max="1290" width="11" style="828" bestFit="1" customWidth="1"/>
    <col min="1291" max="1291" width="12.28515625" style="828" bestFit="1" customWidth="1"/>
    <col min="1292" max="1536" width="8.85546875" style="828"/>
    <col min="1537" max="1537" width="5.42578125" style="828" customWidth="1"/>
    <col min="1538" max="1538" width="11" style="828" bestFit="1" customWidth="1"/>
    <col min="1539" max="1539" width="10.85546875" style="828" bestFit="1" customWidth="1"/>
    <col min="1540" max="1540" width="11" style="828" bestFit="1" customWidth="1"/>
    <col min="1541" max="1541" width="9.7109375" style="828" bestFit="1" customWidth="1"/>
    <col min="1542" max="1542" width="11" style="828" bestFit="1" customWidth="1"/>
    <col min="1543" max="1543" width="5.28515625" style="828" bestFit="1" customWidth="1"/>
    <col min="1544" max="1544" width="11" style="828" bestFit="1" customWidth="1"/>
    <col min="1545" max="1545" width="3.5703125" style="828" bestFit="1" customWidth="1"/>
    <col min="1546" max="1546" width="11" style="828" bestFit="1" customWidth="1"/>
    <col min="1547" max="1547" width="12.28515625" style="828" bestFit="1" customWidth="1"/>
    <col min="1548" max="1792" width="8.85546875" style="828"/>
    <col min="1793" max="1793" width="5.42578125" style="828" customWidth="1"/>
    <col min="1794" max="1794" width="11" style="828" bestFit="1" customWidth="1"/>
    <col min="1795" max="1795" width="10.85546875" style="828" bestFit="1" customWidth="1"/>
    <col min="1796" max="1796" width="11" style="828" bestFit="1" customWidth="1"/>
    <col min="1797" max="1797" width="9.7109375" style="828" bestFit="1" customWidth="1"/>
    <col min="1798" max="1798" width="11" style="828" bestFit="1" customWidth="1"/>
    <col min="1799" max="1799" width="5.28515625" style="828" bestFit="1" customWidth="1"/>
    <col min="1800" max="1800" width="11" style="828" bestFit="1" customWidth="1"/>
    <col min="1801" max="1801" width="3.5703125" style="828" bestFit="1" customWidth="1"/>
    <col min="1802" max="1802" width="11" style="828" bestFit="1" customWidth="1"/>
    <col min="1803" max="1803" width="12.28515625" style="828" bestFit="1" customWidth="1"/>
    <col min="1804" max="2048" width="8.85546875" style="828"/>
    <col min="2049" max="2049" width="5.42578125" style="828" customWidth="1"/>
    <col min="2050" max="2050" width="11" style="828" bestFit="1" customWidth="1"/>
    <col min="2051" max="2051" width="10.85546875" style="828" bestFit="1" customWidth="1"/>
    <col min="2052" max="2052" width="11" style="828" bestFit="1" customWidth="1"/>
    <col min="2053" max="2053" width="9.7109375" style="828" bestFit="1" customWidth="1"/>
    <col min="2054" max="2054" width="11" style="828" bestFit="1" customWidth="1"/>
    <col min="2055" max="2055" width="5.28515625" style="828" bestFit="1" customWidth="1"/>
    <col min="2056" max="2056" width="11" style="828" bestFit="1" customWidth="1"/>
    <col min="2057" max="2057" width="3.5703125" style="828" bestFit="1" customWidth="1"/>
    <col min="2058" max="2058" width="11" style="828" bestFit="1" customWidth="1"/>
    <col min="2059" max="2059" width="12.28515625" style="828" bestFit="1" customWidth="1"/>
    <col min="2060" max="2304" width="8.85546875" style="828"/>
    <col min="2305" max="2305" width="5.42578125" style="828" customWidth="1"/>
    <col min="2306" max="2306" width="11" style="828" bestFit="1" customWidth="1"/>
    <col min="2307" max="2307" width="10.85546875" style="828" bestFit="1" customWidth="1"/>
    <col min="2308" max="2308" width="11" style="828" bestFit="1" customWidth="1"/>
    <col min="2309" max="2309" width="9.7109375" style="828" bestFit="1" customWidth="1"/>
    <col min="2310" max="2310" width="11" style="828" bestFit="1" customWidth="1"/>
    <col min="2311" max="2311" width="5.28515625" style="828" bestFit="1" customWidth="1"/>
    <col min="2312" max="2312" width="11" style="828" bestFit="1" customWidth="1"/>
    <col min="2313" max="2313" width="3.5703125" style="828" bestFit="1" customWidth="1"/>
    <col min="2314" max="2314" width="11" style="828" bestFit="1" customWidth="1"/>
    <col min="2315" max="2315" width="12.28515625" style="828" bestFit="1" customWidth="1"/>
    <col min="2316" max="2560" width="8.85546875" style="828"/>
    <col min="2561" max="2561" width="5.42578125" style="828" customWidth="1"/>
    <col min="2562" max="2562" width="11" style="828" bestFit="1" customWidth="1"/>
    <col min="2563" max="2563" width="10.85546875" style="828" bestFit="1" customWidth="1"/>
    <col min="2564" max="2564" width="11" style="828" bestFit="1" customWidth="1"/>
    <col min="2565" max="2565" width="9.7109375" style="828" bestFit="1" customWidth="1"/>
    <col min="2566" max="2566" width="11" style="828" bestFit="1" customWidth="1"/>
    <col min="2567" max="2567" width="5.28515625" style="828" bestFit="1" customWidth="1"/>
    <col min="2568" max="2568" width="11" style="828" bestFit="1" customWidth="1"/>
    <col min="2569" max="2569" width="3.5703125" style="828" bestFit="1" customWidth="1"/>
    <col min="2570" max="2570" width="11" style="828" bestFit="1" customWidth="1"/>
    <col min="2571" max="2571" width="12.28515625" style="828" bestFit="1" customWidth="1"/>
    <col min="2572" max="2816" width="8.85546875" style="828"/>
    <col min="2817" max="2817" width="5.42578125" style="828" customWidth="1"/>
    <col min="2818" max="2818" width="11" style="828" bestFit="1" customWidth="1"/>
    <col min="2819" max="2819" width="10.85546875" style="828" bestFit="1" customWidth="1"/>
    <col min="2820" max="2820" width="11" style="828" bestFit="1" customWidth="1"/>
    <col min="2821" max="2821" width="9.7109375" style="828" bestFit="1" customWidth="1"/>
    <col min="2822" max="2822" width="11" style="828" bestFit="1" customWidth="1"/>
    <col min="2823" max="2823" width="5.28515625" style="828" bestFit="1" customWidth="1"/>
    <col min="2824" max="2824" width="11" style="828" bestFit="1" customWidth="1"/>
    <col min="2825" max="2825" width="3.5703125" style="828" bestFit="1" customWidth="1"/>
    <col min="2826" max="2826" width="11" style="828" bestFit="1" customWidth="1"/>
    <col min="2827" max="2827" width="12.28515625" style="828" bestFit="1" customWidth="1"/>
    <col min="2828" max="3072" width="8.85546875" style="828"/>
    <col min="3073" max="3073" width="5.42578125" style="828" customWidth="1"/>
    <col min="3074" max="3074" width="11" style="828" bestFit="1" customWidth="1"/>
    <col min="3075" max="3075" width="10.85546875" style="828" bestFit="1" customWidth="1"/>
    <col min="3076" max="3076" width="11" style="828" bestFit="1" customWidth="1"/>
    <col min="3077" max="3077" width="9.7109375" style="828" bestFit="1" customWidth="1"/>
    <col min="3078" max="3078" width="11" style="828" bestFit="1" customWidth="1"/>
    <col min="3079" max="3079" width="5.28515625" style="828" bestFit="1" customWidth="1"/>
    <col min="3080" max="3080" width="11" style="828" bestFit="1" customWidth="1"/>
    <col min="3081" max="3081" width="3.5703125" style="828" bestFit="1" customWidth="1"/>
    <col min="3082" max="3082" width="11" style="828" bestFit="1" customWidth="1"/>
    <col min="3083" max="3083" width="12.28515625" style="828" bestFit="1" customWidth="1"/>
    <col min="3084" max="3328" width="8.85546875" style="828"/>
    <col min="3329" max="3329" width="5.42578125" style="828" customWidth="1"/>
    <col min="3330" max="3330" width="11" style="828" bestFit="1" customWidth="1"/>
    <col min="3331" max="3331" width="10.85546875" style="828" bestFit="1" customWidth="1"/>
    <col min="3332" max="3332" width="11" style="828" bestFit="1" customWidth="1"/>
    <col min="3333" max="3333" width="9.7109375" style="828" bestFit="1" customWidth="1"/>
    <col min="3334" max="3334" width="11" style="828" bestFit="1" customWidth="1"/>
    <col min="3335" max="3335" width="5.28515625" style="828" bestFit="1" customWidth="1"/>
    <col min="3336" max="3336" width="11" style="828" bestFit="1" customWidth="1"/>
    <col min="3337" max="3337" width="3.5703125" style="828" bestFit="1" customWidth="1"/>
    <col min="3338" max="3338" width="11" style="828" bestFit="1" customWidth="1"/>
    <col min="3339" max="3339" width="12.28515625" style="828" bestFit="1" customWidth="1"/>
    <col min="3340" max="3584" width="8.85546875" style="828"/>
    <col min="3585" max="3585" width="5.42578125" style="828" customWidth="1"/>
    <col min="3586" max="3586" width="11" style="828" bestFit="1" customWidth="1"/>
    <col min="3587" max="3587" width="10.85546875" style="828" bestFit="1" customWidth="1"/>
    <col min="3588" max="3588" width="11" style="828" bestFit="1" customWidth="1"/>
    <col min="3589" max="3589" width="9.7109375" style="828" bestFit="1" customWidth="1"/>
    <col min="3590" max="3590" width="11" style="828" bestFit="1" customWidth="1"/>
    <col min="3591" max="3591" width="5.28515625" style="828" bestFit="1" customWidth="1"/>
    <col min="3592" max="3592" width="11" style="828" bestFit="1" customWidth="1"/>
    <col min="3593" max="3593" width="3.5703125" style="828" bestFit="1" customWidth="1"/>
    <col min="3594" max="3594" width="11" style="828" bestFit="1" customWidth="1"/>
    <col min="3595" max="3595" width="12.28515625" style="828" bestFit="1" customWidth="1"/>
    <col min="3596" max="3840" width="8.85546875" style="828"/>
    <col min="3841" max="3841" width="5.42578125" style="828" customWidth="1"/>
    <col min="3842" max="3842" width="11" style="828" bestFit="1" customWidth="1"/>
    <col min="3843" max="3843" width="10.85546875" style="828" bestFit="1" customWidth="1"/>
    <col min="3844" max="3844" width="11" style="828" bestFit="1" customWidth="1"/>
    <col min="3845" max="3845" width="9.7109375" style="828" bestFit="1" customWidth="1"/>
    <col min="3846" max="3846" width="11" style="828" bestFit="1" customWidth="1"/>
    <col min="3847" max="3847" width="5.28515625" style="828" bestFit="1" customWidth="1"/>
    <col min="3848" max="3848" width="11" style="828" bestFit="1" customWidth="1"/>
    <col min="3849" max="3849" width="3.5703125" style="828" bestFit="1" customWidth="1"/>
    <col min="3850" max="3850" width="11" style="828" bestFit="1" customWidth="1"/>
    <col min="3851" max="3851" width="12.28515625" style="828" bestFit="1" customWidth="1"/>
    <col min="3852" max="4096" width="8.85546875" style="828"/>
    <col min="4097" max="4097" width="5.42578125" style="828" customWidth="1"/>
    <col min="4098" max="4098" width="11" style="828" bestFit="1" customWidth="1"/>
    <col min="4099" max="4099" width="10.85546875" style="828" bestFit="1" customWidth="1"/>
    <col min="4100" max="4100" width="11" style="828" bestFit="1" customWidth="1"/>
    <col min="4101" max="4101" width="9.7109375" style="828" bestFit="1" customWidth="1"/>
    <col min="4102" max="4102" width="11" style="828" bestFit="1" customWidth="1"/>
    <col min="4103" max="4103" width="5.28515625" style="828" bestFit="1" customWidth="1"/>
    <col min="4104" max="4104" width="11" style="828" bestFit="1" customWidth="1"/>
    <col min="4105" max="4105" width="3.5703125" style="828" bestFit="1" customWidth="1"/>
    <col min="4106" max="4106" width="11" style="828" bestFit="1" customWidth="1"/>
    <col min="4107" max="4107" width="12.28515625" style="828" bestFit="1" customWidth="1"/>
    <col min="4108" max="4352" width="8.85546875" style="828"/>
    <col min="4353" max="4353" width="5.42578125" style="828" customWidth="1"/>
    <col min="4354" max="4354" width="11" style="828" bestFit="1" customWidth="1"/>
    <col min="4355" max="4355" width="10.85546875" style="828" bestFit="1" customWidth="1"/>
    <col min="4356" max="4356" width="11" style="828" bestFit="1" customWidth="1"/>
    <col min="4357" max="4357" width="9.7109375" style="828" bestFit="1" customWidth="1"/>
    <col min="4358" max="4358" width="11" style="828" bestFit="1" customWidth="1"/>
    <col min="4359" max="4359" width="5.28515625" style="828" bestFit="1" customWidth="1"/>
    <col min="4360" max="4360" width="11" style="828" bestFit="1" customWidth="1"/>
    <col min="4361" max="4361" width="3.5703125" style="828" bestFit="1" customWidth="1"/>
    <col min="4362" max="4362" width="11" style="828" bestFit="1" customWidth="1"/>
    <col min="4363" max="4363" width="12.28515625" style="828" bestFit="1" customWidth="1"/>
    <col min="4364" max="4608" width="8.85546875" style="828"/>
    <col min="4609" max="4609" width="5.42578125" style="828" customWidth="1"/>
    <col min="4610" max="4610" width="11" style="828" bestFit="1" customWidth="1"/>
    <col min="4611" max="4611" width="10.85546875" style="828" bestFit="1" customWidth="1"/>
    <col min="4612" max="4612" width="11" style="828" bestFit="1" customWidth="1"/>
    <col min="4613" max="4613" width="9.7109375" style="828" bestFit="1" customWidth="1"/>
    <col min="4614" max="4614" width="11" style="828" bestFit="1" customWidth="1"/>
    <col min="4615" max="4615" width="5.28515625" style="828" bestFit="1" customWidth="1"/>
    <col min="4616" max="4616" width="11" style="828" bestFit="1" customWidth="1"/>
    <col min="4617" max="4617" width="3.5703125" style="828" bestFit="1" customWidth="1"/>
    <col min="4618" max="4618" width="11" style="828" bestFit="1" customWidth="1"/>
    <col min="4619" max="4619" width="12.28515625" style="828" bestFit="1" customWidth="1"/>
    <col min="4620" max="4864" width="8.85546875" style="828"/>
    <col min="4865" max="4865" width="5.42578125" style="828" customWidth="1"/>
    <col min="4866" max="4866" width="11" style="828" bestFit="1" customWidth="1"/>
    <col min="4867" max="4867" width="10.85546875" style="828" bestFit="1" customWidth="1"/>
    <col min="4868" max="4868" width="11" style="828" bestFit="1" customWidth="1"/>
    <col min="4869" max="4869" width="9.7109375" style="828" bestFit="1" customWidth="1"/>
    <col min="4870" max="4870" width="11" style="828" bestFit="1" customWidth="1"/>
    <col min="4871" max="4871" width="5.28515625" style="828" bestFit="1" customWidth="1"/>
    <col min="4872" max="4872" width="11" style="828" bestFit="1" customWidth="1"/>
    <col min="4873" max="4873" width="3.5703125" style="828" bestFit="1" customWidth="1"/>
    <col min="4874" max="4874" width="11" style="828" bestFit="1" customWidth="1"/>
    <col min="4875" max="4875" width="12.28515625" style="828" bestFit="1" customWidth="1"/>
    <col min="4876" max="5120" width="8.85546875" style="828"/>
    <col min="5121" max="5121" width="5.42578125" style="828" customWidth="1"/>
    <col min="5122" max="5122" width="11" style="828" bestFit="1" customWidth="1"/>
    <col min="5123" max="5123" width="10.85546875" style="828" bestFit="1" customWidth="1"/>
    <col min="5124" max="5124" width="11" style="828" bestFit="1" customWidth="1"/>
    <col min="5125" max="5125" width="9.7109375" style="828" bestFit="1" customWidth="1"/>
    <col min="5126" max="5126" width="11" style="828" bestFit="1" customWidth="1"/>
    <col min="5127" max="5127" width="5.28515625" style="828" bestFit="1" customWidth="1"/>
    <col min="5128" max="5128" width="11" style="828" bestFit="1" customWidth="1"/>
    <col min="5129" max="5129" width="3.5703125" style="828" bestFit="1" customWidth="1"/>
    <col min="5130" max="5130" width="11" style="828" bestFit="1" customWidth="1"/>
    <col min="5131" max="5131" width="12.28515625" style="828" bestFit="1" customWidth="1"/>
    <col min="5132" max="5376" width="8.85546875" style="828"/>
    <col min="5377" max="5377" width="5.42578125" style="828" customWidth="1"/>
    <col min="5378" max="5378" width="11" style="828" bestFit="1" customWidth="1"/>
    <col min="5379" max="5379" width="10.85546875" style="828" bestFit="1" customWidth="1"/>
    <col min="5380" max="5380" width="11" style="828" bestFit="1" customWidth="1"/>
    <col min="5381" max="5381" width="9.7109375" style="828" bestFit="1" customWidth="1"/>
    <col min="5382" max="5382" width="11" style="828" bestFit="1" customWidth="1"/>
    <col min="5383" max="5383" width="5.28515625" style="828" bestFit="1" customWidth="1"/>
    <col min="5384" max="5384" width="11" style="828" bestFit="1" customWidth="1"/>
    <col min="5385" max="5385" width="3.5703125" style="828" bestFit="1" customWidth="1"/>
    <col min="5386" max="5386" width="11" style="828" bestFit="1" customWidth="1"/>
    <col min="5387" max="5387" width="12.28515625" style="828" bestFit="1" customWidth="1"/>
    <col min="5388" max="5632" width="8.85546875" style="828"/>
    <col min="5633" max="5633" width="5.42578125" style="828" customWidth="1"/>
    <col min="5634" max="5634" width="11" style="828" bestFit="1" customWidth="1"/>
    <col min="5635" max="5635" width="10.85546875" style="828" bestFit="1" customWidth="1"/>
    <col min="5636" max="5636" width="11" style="828" bestFit="1" customWidth="1"/>
    <col min="5637" max="5637" width="9.7109375" style="828" bestFit="1" customWidth="1"/>
    <col min="5638" max="5638" width="11" style="828" bestFit="1" customWidth="1"/>
    <col min="5639" max="5639" width="5.28515625" style="828" bestFit="1" customWidth="1"/>
    <col min="5640" max="5640" width="11" style="828" bestFit="1" customWidth="1"/>
    <col min="5641" max="5641" width="3.5703125" style="828" bestFit="1" customWidth="1"/>
    <col min="5642" max="5642" width="11" style="828" bestFit="1" customWidth="1"/>
    <col min="5643" max="5643" width="12.28515625" style="828" bestFit="1" customWidth="1"/>
    <col min="5644" max="5888" width="8.85546875" style="828"/>
    <col min="5889" max="5889" width="5.42578125" style="828" customWidth="1"/>
    <col min="5890" max="5890" width="11" style="828" bestFit="1" customWidth="1"/>
    <col min="5891" max="5891" width="10.85546875" style="828" bestFit="1" customWidth="1"/>
    <col min="5892" max="5892" width="11" style="828" bestFit="1" customWidth="1"/>
    <col min="5893" max="5893" width="9.7109375" style="828" bestFit="1" customWidth="1"/>
    <col min="5894" max="5894" width="11" style="828" bestFit="1" customWidth="1"/>
    <col min="5895" max="5895" width="5.28515625" style="828" bestFit="1" customWidth="1"/>
    <col min="5896" max="5896" width="11" style="828" bestFit="1" customWidth="1"/>
    <col min="5897" max="5897" width="3.5703125" style="828" bestFit="1" customWidth="1"/>
    <col min="5898" max="5898" width="11" style="828" bestFit="1" customWidth="1"/>
    <col min="5899" max="5899" width="12.28515625" style="828" bestFit="1" customWidth="1"/>
    <col min="5900" max="6144" width="8.85546875" style="828"/>
    <col min="6145" max="6145" width="5.42578125" style="828" customWidth="1"/>
    <col min="6146" max="6146" width="11" style="828" bestFit="1" customWidth="1"/>
    <col min="6147" max="6147" width="10.85546875" style="828" bestFit="1" customWidth="1"/>
    <col min="6148" max="6148" width="11" style="828" bestFit="1" customWidth="1"/>
    <col min="6149" max="6149" width="9.7109375" style="828" bestFit="1" customWidth="1"/>
    <col min="6150" max="6150" width="11" style="828" bestFit="1" customWidth="1"/>
    <col min="6151" max="6151" width="5.28515625" style="828" bestFit="1" customWidth="1"/>
    <col min="6152" max="6152" width="11" style="828" bestFit="1" customWidth="1"/>
    <col min="6153" max="6153" width="3.5703125" style="828" bestFit="1" customWidth="1"/>
    <col min="6154" max="6154" width="11" style="828" bestFit="1" customWidth="1"/>
    <col min="6155" max="6155" width="12.28515625" style="828" bestFit="1" customWidth="1"/>
    <col min="6156" max="6400" width="8.85546875" style="828"/>
    <col min="6401" max="6401" width="5.42578125" style="828" customWidth="1"/>
    <col min="6402" max="6402" width="11" style="828" bestFit="1" customWidth="1"/>
    <col min="6403" max="6403" width="10.85546875" style="828" bestFit="1" customWidth="1"/>
    <col min="6404" max="6404" width="11" style="828" bestFit="1" customWidth="1"/>
    <col min="6405" max="6405" width="9.7109375" style="828" bestFit="1" customWidth="1"/>
    <col min="6406" max="6406" width="11" style="828" bestFit="1" customWidth="1"/>
    <col min="6407" max="6407" width="5.28515625" style="828" bestFit="1" customWidth="1"/>
    <col min="6408" max="6408" width="11" style="828" bestFit="1" customWidth="1"/>
    <col min="6409" max="6409" width="3.5703125" style="828" bestFit="1" customWidth="1"/>
    <col min="6410" max="6410" width="11" style="828" bestFit="1" customWidth="1"/>
    <col min="6411" max="6411" width="12.28515625" style="828" bestFit="1" customWidth="1"/>
    <col min="6412" max="6656" width="8.85546875" style="828"/>
    <col min="6657" max="6657" width="5.42578125" style="828" customWidth="1"/>
    <col min="6658" max="6658" width="11" style="828" bestFit="1" customWidth="1"/>
    <col min="6659" max="6659" width="10.85546875" style="828" bestFit="1" customWidth="1"/>
    <col min="6660" max="6660" width="11" style="828" bestFit="1" customWidth="1"/>
    <col min="6661" max="6661" width="9.7109375" style="828" bestFit="1" customWidth="1"/>
    <col min="6662" max="6662" width="11" style="828" bestFit="1" customWidth="1"/>
    <col min="6663" max="6663" width="5.28515625" style="828" bestFit="1" customWidth="1"/>
    <col min="6664" max="6664" width="11" style="828" bestFit="1" customWidth="1"/>
    <col min="6665" max="6665" width="3.5703125" style="828" bestFit="1" customWidth="1"/>
    <col min="6666" max="6666" width="11" style="828" bestFit="1" customWidth="1"/>
    <col min="6667" max="6667" width="12.28515625" style="828" bestFit="1" customWidth="1"/>
    <col min="6668" max="6912" width="8.85546875" style="828"/>
    <col min="6913" max="6913" width="5.42578125" style="828" customWidth="1"/>
    <col min="6914" max="6914" width="11" style="828" bestFit="1" customWidth="1"/>
    <col min="6915" max="6915" width="10.85546875" style="828" bestFit="1" customWidth="1"/>
    <col min="6916" max="6916" width="11" style="828" bestFit="1" customWidth="1"/>
    <col min="6917" max="6917" width="9.7109375" style="828" bestFit="1" customWidth="1"/>
    <col min="6918" max="6918" width="11" style="828" bestFit="1" customWidth="1"/>
    <col min="6919" max="6919" width="5.28515625" style="828" bestFit="1" customWidth="1"/>
    <col min="6920" max="6920" width="11" style="828" bestFit="1" customWidth="1"/>
    <col min="6921" max="6921" width="3.5703125" style="828" bestFit="1" customWidth="1"/>
    <col min="6922" max="6922" width="11" style="828" bestFit="1" customWidth="1"/>
    <col min="6923" max="6923" width="12.28515625" style="828" bestFit="1" customWidth="1"/>
    <col min="6924" max="7168" width="8.85546875" style="828"/>
    <col min="7169" max="7169" width="5.42578125" style="828" customWidth="1"/>
    <col min="7170" max="7170" width="11" style="828" bestFit="1" customWidth="1"/>
    <col min="7171" max="7171" width="10.85546875" style="828" bestFit="1" customWidth="1"/>
    <col min="7172" max="7172" width="11" style="828" bestFit="1" customWidth="1"/>
    <col min="7173" max="7173" width="9.7109375" style="828" bestFit="1" customWidth="1"/>
    <col min="7174" max="7174" width="11" style="828" bestFit="1" customWidth="1"/>
    <col min="7175" max="7175" width="5.28515625" style="828" bestFit="1" customWidth="1"/>
    <col min="7176" max="7176" width="11" style="828" bestFit="1" customWidth="1"/>
    <col min="7177" max="7177" width="3.5703125" style="828" bestFit="1" customWidth="1"/>
    <col min="7178" max="7178" width="11" style="828" bestFit="1" customWidth="1"/>
    <col min="7179" max="7179" width="12.28515625" style="828" bestFit="1" customWidth="1"/>
    <col min="7180" max="7424" width="8.85546875" style="828"/>
    <col min="7425" max="7425" width="5.42578125" style="828" customWidth="1"/>
    <col min="7426" max="7426" width="11" style="828" bestFit="1" customWidth="1"/>
    <col min="7427" max="7427" width="10.85546875" style="828" bestFit="1" customWidth="1"/>
    <col min="7428" max="7428" width="11" style="828" bestFit="1" customWidth="1"/>
    <col min="7429" max="7429" width="9.7109375" style="828" bestFit="1" customWidth="1"/>
    <col min="7430" max="7430" width="11" style="828" bestFit="1" customWidth="1"/>
    <col min="7431" max="7431" width="5.28515625" style="828" bestFit="1" customWidth="1"/>
    <col min="7432" max="7432" width="11" style="828" bestFit="1" customWidth="1"/>
    <col min="7433" max="7433" width="3.5703125" style="828" bestFit="1" customWidth="1"/>
    <col min="7434" max="7434" width="11" style="828" bestFit="1" customWidth="1"/>
    <col min="7435" max="7435" width="12.28515625" style="828" bestFit="1" customWidth="1"/>
    <col min="7436" max="7680" width="8.85546875" style="828"/>
    <col min="7681" max="7681" width="5.42578125" style="828" customWidth="1"/>
    <col min="7682" max="7682" width="11" style="828" bestFit="1" customWidth="1"/>
    <col min="7683" max="7683" width="10.85546875" style="828" bestFit="1" customWidth="1"/>
    <col min="7684" max="7684" width="11" style="828" bestFit="1" customWidth="1"/>
    <col min="7685" max="7685" width="9.7109375" style="828" bestFit="1" customWidth="1"/>
    <col min="7686" max="7686" width="11" style="828" bestFit="1" customWidth="1"/>
    <col min="7687" max="7687" width="5.28515625" style="828" bestFit="1" customWidth="1"/>
    <col min="7688" max="7688" width="11" style="828" bestFit="1" customWidth="1"/>
    <col min="7689" max="7689" width="3.5703125" style="828" bestFit="1" customWidth="1"/>
    <col min="7690" max="7690" width="11" style="828" bestFit="1" customWidth="1"/>
    <col min="7691" max="7691" width="12.28515625" style="828" bestFit="1" customWidth="1"/>
    <col min="7692" max="7936" width="8.85546875" style="828"/>
    <col min="7937" max="7937" width="5.42578125" style="828" customWidth="1"/>
    <col min="7938" max="7938" width="11" style="828" bestFit="1" customWidth="1"/>
    <col min="7939" max="7939" width="10.85546875" style="828" bestFit="1" customWidth="1"/>
    <col min="7940" max="7940" width="11" style="828" bestFit="1" customWidth="1"/>
    <col min="7941" max="7941" width="9.7109375" style="828" bestFit="1" customWidth="1"/>
    <col min="7942" max="7942" width="11" style="828" bestFit="1" customWidth="1"/>
    <col min="7943" max="7943" width="5.28515625" style="828" bestFit="1" customWidth="1"/>
    <col min="7944" max="7944" width="11" style="828" bestFit="1" customWidth="1"/>
    <col min="7945" max="7945" width="3.5703125" style="828" bestFit="1" customWidth="1"/>
    <col min="7946" max="7946" width="11" style="828" bestFit="1" customWidth="1"/>
    <col min="7947" max="7947" width="12.28515625" style="828" bestFit="1" customWidth="1"/>
    <col min="7948" max="8192" width="8.85546875" style="828"/>
    <col min="8193" max="8193" width="5.42578125" style="828" customWidth="1"/>
    <col min="8194" max="8194" width="11" style="828" bestFit="1" customWidth="1"/>
    <col min="8195" max="8195" width="10.85546875" style="828" bestFit="1" customWidth="1"/>
    <col min="8196" max="8196" width="11" style="828" bestFit="1" customWidth="1"/>
    <col min="8197" max="8197" width="9.7109375" style="828" bestFit="1" customWidth="1"/>
    <col min="8198" max="8198" width="11" style="828" bestFit="1" customWidth="1"/>
    <col min="8199" max="8199" width="5.28515625" style="828" bestFit="1" customWidth="1"/>
    <col min="8200" max="8200" width="11" style="828" bestFit="1" customWidth="1"/>
    <col min="8201" max="8201" width="3.5703125" style="828" bestFit="1" customWidth="1"/>
    <col min="8202" max="8202" width="11" style="828" bestFit="1" customWidth="1"/>
    <col min="8203" max="8203" width="12.28515625" style="828" bestFit="1" customWidth="1"/>
    <col min="8204" max="8448" width="8.85546875" style="828"/>
    <col min="8449" max="8449" width="5.42578125" style="828" customWidth="1"/>
    <col min="8450" max="8450" width="11" style="828" bestFit="1" customWidth="1"/>
    <col min="8451" max="8451" width="10.85546875" style="828" bestFit="1" customWidth="1"/>
    <col min="8452" max="8452" width="11" style="828" bestFit="1" customWidth="1"/>
    <col min="8453" max="8453" width="9.7109375" style="828" bestFit="1" customWidth="1"/>
    <col min="8454" max="8454" width="11" style="828" bestFit="1" customWidth="1"/>
    <col min="8455" max="8455" width="5.28515625" style="828" bestFit="1" customWidth="1"/>
    <col min="8456" max="8456" width="11" style="828" bestFit="1" customWidth="1"/>
    <col min="8457" max="8457" width="3.5703125" style="828" bestFit="1" customWidth="1"/>
    <col min="8458" max="8458" width="11" style="828" bestFit="1" customWidth="1"/>
    <col min="8459" max="8459" width="12.28515625" style="828" bestFit="1" customWidth="1"/>
    <col min="8460" max="8704" width="8.85546875" style="828"/>
    <col min="8705" max="8705" width="5.42578125" style="828" customWidth="1"/>
    <col min="8706" max="8706" width="11" style="828" bestFit="1" customWidth="1"/>
    <col min="8707" max="8707" width="10.85546875" style="828" bestFit="1" customWidth="1"/>
    <col min="8708" max="8708" width="11" style="828" bestFit="1" customWidth="1"/>
    <col min="8709" max="8709" width="9.7109375" style="828" bestFit="1" customWidth="1"/>
    <col min="8710" max="8710" width="11" style="828" bestFit="1" customWidth="1"/>
    <col min="8711" max="8711" width="5.28515625" style="828" bestFit="1" customWidth="1"/>
    <col min="8712" max="8712" width="11" style="828" bestFit="1" customWidth="1"/>
    <col min="8713" max="8713" width="3.5703125" style="828" bestFit="1" customWidth="1"/>
    <col min="8714" max="8714" width="11" style="828" bestFit="1" customWidth="1"/>
    <col min="8715" max="8715" width="12.28515625" style="828" bestFit="1" customWidth="1"/>
    <col min="8716" max="8960" width="8.85546875" style="828"/>
    <col min="8961" max="8961" width="5.42578125" style="828" customWidth="1"/>
    <col min="8962" max="8962" width="11" style="828" bestFit="1" customWidth="1"/>
    <col min="8963" max="8963" width="10.85546875" style="828" bestFit="1" customWidth="1"/>
    <col min="8964" max="8964" width="11" style="828" bestFit="1" customWidth="1"/>
    <col min="8965" max="8965" width="9.7109375" style="828" bestFit="1" customWidth="1"/>
    <col min="8966" max="8966" width="11" style="828" bestFit="1" customWidth="1"/>
    <col min="8967" max="8967" width="5.28515625" style="828" bestFit="1" customWidth="1"/>
    <col min="8968" max="8968" width="11" style="828" bestFit="1" customWidth="1"/>
    <col min="8969" max="8969" width="3.5703125" style="828" bestFit="1" customWidth="1"/>
    <col min="8970" max="8970" width="11" style="828" bestFit="1" customWidth="1"/>
    <col min="8971" max="8971" width="12.28515625" style="828" bestFit="1" customWidth="1"/>
    <col min="8972" max="9216" width="8.85546875" style="828"/>
    <col min="9217" max="9217" width="5.42578125" style="828" customWidth="1"/>
    <col min="9218" max="9218" width="11" style="828" bestFit="1" customWidth="1"/>
    <col min="9219" max="9219" width="10.85546875" style="828" bestFit="1" customWidth="1"/>
    <col min="9220" max="9220" width="11" style="828" bestFit="1" customWidth="1"/>
    <col min="9221" max="9221" width="9.7109375" style="828" bestFit="1" customWidth="1"/>
    <col min="9222" max="9222" width="11" style="828" bestFit="1" customWidth="1"/>
    <col min="9223" max="9223" width="5.28515625" style="828" bestFit="1" customWidth="1"/>
    <col min="9224" max="9224" width="11" style="828" bestFit="1" customWidth="1"/>
    <col min="9225" max="9225" width="3.5703125" style="828" bestFit="1" customWidth="1"/>
    <col min="9226" max="9226" width="11" style="828" bestFit="1" customWidth="1"/>
    <col min="9227" max="9227" width="12.28515625" style="828" bestFit="1" customWidth="1"/>
    <col min="9228" max="9472" width="8.85546875" style="828"/>
    <col min="9473" max="9473" width="5.42578125" style="828" customWidth="1"/>
    <col min="9474" max="9474" width="11" style="828" bestFit="1" customWidth="1"/>
    <col min="9475" max="9475" width="10.85546875" style="828" bestFit="1" customWidth="1"/>
    <col min="9476" max="9476" width="11" style="828" bestFit="1" customWidth="1"/>
    <col min="9477" max="9477" width="9.7109375" style="828" bestFit="1" customWidth="1"/>
    <col min="9478" max="9478" width="11" style="828" bestFit="1" customWidth="1"/>
    <col min="9479" max="9479" width="5.28515625" style="828" bestFit="1" customWidth="1"/>
    <col min="9480" max="9480" width="11" style="828" bestFit="1" customWidth="1"/>
    <col min="9481" max="9481" width="3.5703125" style="828" bestFit="1" customWidth="1"/>
    <col min="9482" max="9482" width="11" style="828" bestFit="1" customWidth="1"/>
    <col min="9483" max="9483" width="12.28515625" style="828" bestFit="1" customWidth="1"/>
    <col min="9484" max="9728" width="8.85546875" style="828"/>
    <col min="9729" max="9729" width="5.42578125" style="828" customWidth="1"/>
    <col min="9730" max="9730" width="11" style="828" bestFit="1" customWidth="1"/>
    <col min="9731" max="9731" width="10.85546875" style="828" bestFit="1" customWidth="1"/>
    <col min="9732" max="9732" width="11" style="828" bestFit="1" customWidth="1"/>
    <col min="9733" max="9733" width="9.7109375" style="828" bestFit="1" customWidth="1"/>
    <col min="9734" max="9734" width="11" style="828" bestFit="1" customWidth="1"/>
    <col min="9735" max="9735" width="5.28515625" style="828" bestFit="1" customWidth="1"/>
    <col min="9736" max="9736" width="11" style="828" bestFit="1" customWidth="1"/>
    <col min="9737" max="9737" width="3.5703125" style="828" bestFit="1" customWidth="1"/>
    <col min="9738" max="9738" width="11" style="828" bestFit="1" customWidth="1"/>
    <col min="9739" max="9739" width="12.28515625" style="828" bestFit="1" customWidth="1"/>
    <col min="9740" max="9984" width="8.85546875" style="828"/>
    <col min="9985" max="9985" width="5.42578125" style="828" customWidth="1"/>
    <col min="9986" max="9986" width="11" style="828" bestFit="1" customWidth="1"/>
    <col min="9987" max="9987" width="10.85546875" style="828" bestFit="1" customWidth="1"/>
    <col min="9988" max="9988" width="11" style="828" bestFit="1" customWidth="1"/>
    <col min="9989" max="9989" width="9.7109375" style="828" bestFit="1" customWidth="1"/>
    <col min="9990" max="9990" width="11" style="828" bestFit="1" customWidth="1"/>
    <col min="9991" max="9991" width="5.28515625" style="828" bestFit="1" customWidth="1"/>
    <col min="9992" max="9992" width="11" style="828" bestFit="1" customWidth="1"/>
    <col min="9993" max="9993" width="3.5703125" style="828" bestFit="1" customWidth="1"/>
    <col min="9994" max="9994" width="11" style="828" bestFit="1" customWidth="1"/>
    <col min="9995" max="9995" width="12.28515625" style="828" bestFit="1" customWidth="1"/>
    <col min="9996" max="10240" width="8.85546875" style="828"/>
    <col min="10241" max="10241" width="5.42578125" style="828" customWidth="1"/>
    <col min="10242" max="10242" width="11" style="828" bestFit="1" customWidth="1"/>
    <col min="10243" max="10243" width="10.85546875" style="828" bestFit="1" customWidth="1"/>
    <col min="10244" max="10244" width="11" style="828" bestFit="1" customWidth="1"/>
    <col min="10245" max="10245" width="9.7109375" style="828" bestFit="1" customWidth="1"/>
    <col min="10246" max="10246" width="11" style="828" bestFit="1" customWidth="1"/>
    <col min="10247" max="10247" width="5.28515625" style="828" bestFit="1" customWidth="1"/>
    <col min="10248" max="10248" width="11" style="828" bestFit="1" customWidth="1"/>
    <col min="10249" max="10249" width="3.5703125" style="828" bestFit="1" customWidth="1"/>
    <col min="10250" max="10250" width="11" style="828" bestFit="1" customWidth="1"/>
    <col min="10251" max="10251" width="12.28515625" style="828" bestFit="1" customWidth="1"/>
    <col min="10252" max="10496" width="8.85546875" style="828"/>
    <col min="10497" max="10497" width="5.42578125" style="828" customWidth="1"/>
    <col min="10498" max="10498" width="11" style="828" bestFit="1" customWidth="1"/>
    <col min="10499" max="10499" width="10.85546875" style="828" bestFit="1" customWidth="1"/>
    <col min="10500" max="10500" width="11" style="828" bestFit="1" customWidth="1"/>
    <col min="10501" max="10501" width="9.7109375" style="828" bestFit="1" customWidth="1"/>
    <col min="10502" max="10502" width="11" style="828" bestFit="1" customWidth="1"/>
    <col min="10503" max="10503" width="5.28515625" style="828" bestFit="1" customWidth="1"/>
    <col min="10504" max="10504" width="11" style="828" bestFit="1" customWidth="1"/>
    <col min="10505" max="10505" width="3.5703125" style="828" bestFit="1" customWidth="1"/>
    <col min="10506" max="10506" width="11" style="828" bestFit="1" customWidth="1"/>
    <col min="10507" max="10507" width="12.28515625" style="828" bestFit="1" customWidth="1"/>
    <col min="10508" max="10752" width="8.85546875" style="828"/>
    <col min="10753" max="10753" width="5.42578125" style="828" customWidth="1"/>
    <col min="10754" max="10754" width="11" style="828" bestFit="1" customWidth="1"/>
    <col min="10755" max="10755" width="10.85546875" style="828" bestFit="1" customWidth="1"/>
    <col min="10756" max="10756" width="11" style="828" bestFit="1" customWidth="1"/>
    <col min="10757" max="10757" width="9.7109375" style="828" bestFit="1" customWidth="1"/>
    <col min="10758" max="10758" width="11" style="828" bestFit="1" customWidth="1"/>
    <col min="10759" max="10759" width="5.28515625" style="828" bestFit="1" customWidth="1"/>
    <col min="10760" max="10760" width="11" style="828" bestFit="1" customWidth="1"/>
    <col min="10761" max="10761" width="3.5703125" style="828" bestFit="1" customWidth="1"/>
    <col min="10762" max="10762" width="11" style="828" bestFit="1" customWidth="1"/>
    <col min="10763" max="10763" width="12.28515625" style="828" bestFit="1" customWidth="1"/>
    <col min="10764" max="11008" width="8.85546875" style="828"/>
    <col min="11009" max="11009" width="5.42578125" style="828" customWidth="1"/>
    <col min="11010" max="11010" width="11" style="828" bestFit="1" customWidth="1"/>
    <col min="11011" max="11011" width="10.85546875" style="828" bestFit="1" customWidth="1"/>
    <col min="11012" max="11012" width="11" style="828" bestFit="1" customWidth="1"/>
    <col min="11013" max="11013" width="9.7109375" style="828" bestFit="1" customWidth="1"/>
    <col min="11014" max="11014" width="11" style="828" bestFit="1" customWidth="1"/>
    <col min="11015" max="11015" width="5.28515625" style="828" bestFit="1" customWidth="1"/>
    <col min="11016" max="11016" width="11" style="828" bestFit="1" customWidth="1"/>
    <col min="11017" max="11017" width="3.5703125" style="828" bestFit="1" customWidth="1"/>
    <col min="11018" max="11018" width="11" style="828" bestFit="1" customWidth="1"/>
    <col min="11019" max="11019" width="12.28515625" style="828" bestFit="1" customWidth="1"/>
    <col min="11020" max="11264" width="8.85546875" style="828"/>
    <col min="11265" max="11265" width="5.42578125" style="828" customWidth="1"/>
    <col min="11266" max="11266" width="11" style="828" bestFit="1" customWidth="1"/>
    <col min="11267" max="11267" width="10.85546875" style="828" bestFit="1" customWidth="1"/>
    <col min="11268" max="11268" width="11" style="828" bestFit="1" customWidth="1"/>
    <col min="11269" max="11269" width="9.7109375" style="828" bestFit="1" customWidth="1"/>
    <col min="11270" max="11270" width="11" style="828" bestFit="1" customWidth="1"/>
    <col min="11271" max="11271" width="5.28515625" style="828" bestFit="1" customWidth="1"/>
    <col min="11272" max="11272" width="11" style="828" bestFit="1" customWidth="1"/>
    <col min="11273" max="11273" width="3.5703125" style="828" bestFit="1" customWidth="1"/>
    <col min="11274" max="11274" width="11" style="828" bestFit="1" customWidth="1"/>
    <col min="11275" max="11275" width="12.28515625" style="828" bestFit="1" customWidth="1"/>
    <col min="11276" max="11520" width="8.85546875" style="828"/>
    <col min="11521" max="11521" width="5.42578125" style="828" customWidth="1"/>
    <col min="11522" max="11522" width="11" style="828" bestFit="1" customWidth="1"/>
    <col min="11523" max="11523" width="10.85546875" style="828" bestFit="1" customWidth="1"/>
    <col min="11524" max="11524" width="11" style="828" bestFit="1" customWidth="1"/>
    <col min="11525" max="11525" width="9.7109375" style="828" bestFit="1" customWidth="1"/>
    <col min="11526" max="11526" width="11" style="828" bestFit="1" customWidth="1"/>
    <col min="11527" max="11527" width="5.28515625" style="828" bestFit="1" customWidth="1"/>
    <col min="11528" max="11528" width="11" style="828" bestFit="1" customWidth="1"/>
    <col min="11529" max="11529" width="3.5703125" style="828" bestFit="1" customWidth="1"/>
    <col min="11530" max="11530" width="11" style="828" bestFit="1" customWidth="1"/>
    <col min="11531" max="11531" width="12.28515625" style="828" bestFit="1" customWidth="1"/>
    <col min="11532" max="11776" width="8.85546875" style="828"/>
    <col min="11777" max="11777" width="5.42578125" style="828" customWidth="1"/>
    <col min="11778" max="11778" width="11" style="828" bestFit="1" customWidth="1"/>
    <col min="11779" max="11779" width="10.85546875" style="828" bestFit="1" customWidth="1"/>
    <col min="11780" max="11780" width="11" style="828" bestFit="1" customWidth="1"/>
    <col min="11781" max="11781" width="9.7109375" style="828" bestFit="1" customWidth="1"/>
    <col min="11782" max="11782" width="11" style="828" bestFit="1" customWidth="1"/>
    <col min="11783" max="11783" width="5.28515625" style="828" bestFit="1" customWidth="1"/>
    <col min="11784" max="11784" width="11" style="828" bestFit="1" customWidth="1"/>
    <col min="11785" max="11785" width="3.5703125" style="828" bestFit="1" customWidth="1"/>
    <col min="11786" max="11786" width="11" style="828" bestFit="1" customWidth="1"/>
    <col min="11787" max="11787" width="12.28515625" style="828" bestFit="1" customWidth="1"/>
    <col min="11788" max="12032" width="8.85546875" style="828"/>
    <col min="12033" max="12033" width="5.42578125" style="828" customWidth="1"/>
    <col min="12034" max="12034" width="11" style="828" bestFit="1" customWidth="1"/>
    <col min="12035" max="12035" width="10.85546875" style="828" bestFit="1" customWidth="1"/>
    <col min="12036" max="12036" width="11" style="828" bestFit="1" customWidth="1"/>
    <col min="12037" max="12037" width="9.7109375" style="828" bestFit="1" customWidth="1"/>
    <col min="12038" max="12038" width="11" style="828" bestFit="1" customWidth="1"/>
    <col min="12039" max="12039" width="5.28515625" style="828" bestFit="1" customWidth="1"/>
    <col min="12040" max="12040" width="11" style="828" bestFit="1" customWidth="1"/>
    <col min="12041" max="12041" width="3.5703125" style="828" bestFit="1" customWidth="1"/>
    <col min="12042" max="12042" width="11" style="828" bestFit="1" customWidth="1"/>
    <col min="12043" max="12043" width="12.28515625" style="828" bestFit="1" customWidth="1"/>
    <col min="12044" max="12288" width="8.85546875" style="828"/>
    <col min="12289" max="12289" width="5.42578125" style="828" customWidth="1"/>
    <col min="12290" max="12290" width="11" style="828" bestFit="1" customWidth="1"/>
    <col min="12291" max="12291" width="10.85546875" style="828" bestFit="1" customWidth="1"/>
    <col min="12292" max="12292" width="11" style="828" bestFit="1" customWidth="1"/>
    <col min="12293" max="12293" width="9.7109375" style="828" bestFit="1" customWidth="1"/>
    <col min="12294" max="12294" width="11" style="828" bestFit="1" customWidth="1"/>
    <col min="12295" max="12295" width="5.28515625" style="828" bestFit="1" customWidth="1"/>
    <col min="12296" max="12296" width="11" style="828" bestFit="1" customWidth="1"/>
    <col min="12297" max="12297" width="3.5703125" style="828" bestFit="1" customWidth="1"/>
    <col min="12298" max="12298" width="11" style="828" bestFit="1" customWidth="1"/>
    <col min="12299" max="12299" width="12.28515625" style="828" bestFit="1" customWidth="1"/>
    <col min="12300" max="12544" width="8.85546875" style="828"/>
    <col min="12545" max="12545" width="5.42578125" style="828" customWidth="1"/>
    <col min="12546" max="12546" width="11" style="828" bestFit="1" customWidth="1"/>
    <col min="12547" max="12547" width="10.85546875" style="828" bestFit="1" customWidth="1"/>
    <col min="12548" max="12548" width="11" style="828" bestFit="1" customWidth="1"/>
    <col min="12549" max="12549" width="9.7109375" style="828" bestFit="1" customWidth="1"/>
    <col min="12550" max="12550" width="11" style="828" bestFit="1" customWidth="1"/>
    <col min="12551" max="12551" width="5.28515625" style="828" bestFit="1" customWidth="1"/>
    <col min="12552" max="12552" width="11" style="828" bestFit="1" customWidth="1"/>
    <col min="12553" max="12553" width="3.5703125" style="828" bestFit="1" customWidth="1"/>
    <col min="12554" max="12554" width="11" style="828" bestFit="1" customWidth="1"/>
    <col min="12555" max="12555" width="12.28515625" style="828" bestFit="1" customWidth="1"/>
    <col min="12556" max="12800" width="8.85546875" style="828"/>
    <col min="12801" max="12801" width="5.42578125" style="828" customWidth="1"/>
    <col min="12802" max="12802" width="11" style="828" bestFit="1" customWidth="1"/>
    <col min="12803" max="12803" width="10.85546875" style="828" bestFit="1" customWidth="1"/>
    <col min="12804" max="12804" width="11" style="828" bestFit="1" customWidth="1"/>
    <col min="12805" max="12805" width="9.7109375" style="828" bestFit="1" customWidth="1"/>
    <col min="12806" max="12806" width="11" style="828" bestFit="1" customWidth="1"/>
    <col min="12807" max="12807" width="5.28515625" style="828" bestFit="1" customWidth="1"/>
    <col min="12808" max="12808" width="11" style="828" bestFit="1" customWidth="1"/>
    <col min="12809" max="12809" width="3.5703125" style="828" bestFit="1" customWidth="1"/>
    <col min="12810" max="12810" width="11" style="828" bestFit="1" customWidth="1"/>
    <col min="12811" max="12811" width="12.28515625" style="828" bestFit="1" customWidth="1"/>
    <col min="12812" max="13056" width="8.85546875" style="828"/>
    <col min="13057" max="13057" width="5.42578125" style="828" customWidth="1"/>
    <col min="13058" max="13058" width="11" style="828" bestFit="1" customWidth="1"/>
    <col min="13059" max="13059" width="10.85546875" style="828" bestFit="1" customWidth="1"/>
    <col min="13060" max="13060" width="11" style="828" bestFit="1" customWidth="1"/>
    <col min="13061" max="13061" width="9.7109375" style="828" bestFit="1" customWidth="1"/>
    <col min="13062" max="13062" width="11" style="828" bestFit="1" customWidth="1"/>
    <col min="13063" max="13063" width="5.28515625" style="828" bestFit="1" customWidth="1"/>
    <col min="13064" max="13064" width="11" style="828" bestFit="1" customWidth="1"/>
    <col min="13065" max="13065" width="3.5703125" style="828" bestFit="1" customWidth="1"/>
    <col min="13066" max="13066" width="11" style="828" bestFit="1" customWidth="1"/>
    <col min="13067" max="13067" width="12.28515625" style="828" bestFit="1" customWidth="1"/>
    <col min="13068" max="13312" width="8.85546875" style="828"/>
    <col min="13313" max="13313" width="5.42578125" style="828" customWidth="1"/>
    <col min="13314" max="13314" width="11" style="828" bestFit="1" customWidth="1"/>
    <col min="13315" max="13315" width="10.85546875" style="828" bestFit="1" customWidth="1"/>
    <col min="13316" max="13316" width="11" style="828" bestFit="1" customWidth="1"/>
    <col min="13317" max="13317" width="9.7109375" style="828" bestFit="1" customWidth="1"/>
    <col min="13318" max="13318" width="11" style="828" bestFit="1" customWidth="1"/>
    <col min="13319" max="13319" width="5.28515625" style="828" bestFit="1" customWidth="1"/>
    <col min="13320" max="13320" width="11" style="828" bestFit="1" customWidth="1"/>
    <col min="13321" max="13321" width="3.5703125" style="828" bestFit="1" customWidth="1"/>
    <col min="13322" max="13322" width="11" style="828" bestFit="1" customWidth="1"/>
    <col min="13323" max="13323" width="12.28515625" style="828" bestFit="1" customWidth="1"/>
    <col min="13324" max="13568" width="8.85546875" style="828"/>
    <col min="13569" max="13569" width="5.42578125" style="828" customWidth="1"/>
    <col min="13570" max="13570" width="11" style="828" bestFit="1" customWidth="1"/>
    <col min="13571" max="13571" width="10.85546875" style="828" bestFit="1" customWidth="1"/>
    <col min="13572" max="13572" width="11" style="828" bestFit="1" customWidth="1"/>
    <col min="13573" max="13573" width="9.7109375" style="828" bestFit="1" customWidth="1"/>
    <col min="13574" max="13574" width="11" style="828" bestFit="1" customWidth="1"/>
    <col min="13575" max="13575" width="5.28515625" style="828" bestFit="1" customWidth="1"/>
    <col min="13576" max="13576" width="11" style="828" bestFit="1" customWidth="1"/>
    <col min="13577" max="13577" width="3.5703125" style="828" bestFit="1" customWidth="1"/>
    <col min="13578" max="13578" width="11" style="828" bestFit="1" customWidth="1"/>
    <col min="13579" max="13579" width="12.28515625" style="828" bestFit="1" customWidth="1"/>
    <col min="13580" max="13824" width="8.85546875" style="828"/>
    <col min="13825" max="13825" width="5.42578125" style="828" customWidth="1"/>
    <col min="13826" max="13826" width="11" style="828" bestFit="1" customWidth="1"/>
    <col min="13827" max="13827" width="10.85546875" style="828" bestFit="1" customWidth="1"/>
    <col min="13828" max="13828" width="11" style="828" bestFit="1" customWidth="1"/>
    <col min="13829" max="13829" width="9.7109375" style="828" bestFit="1" customWidth="1"/>
    <col min="13830" max="13830" width="11" style="828" bestFit="1" customWidth="1"/>
    <col min="13831" max="13831" width="5.28515625" style="828" bestFit="1" customWidth="1"/>
    <col min="13832" max="13832" width="11" style="828" bestFit="1" customWidth="1"/>
    <col min="13833" max="13833" width="3.5703125" style="828" bestFit="1" customWidth="1"/>
    <col min="13834" max="13834" width="11" style="828" bestFit="1" customWidth="1"/>
    <col min="13835" max="13835" width="12.28515625" style="828" bestFit="1" customWidth="1"/>
    <col min="13836" max="14080" width="8.85546875" style="828"/>
    <col min="14081" max="14081" width="5.42578125" style="828" customWidth="1"/>
    <col min="14082" max="14082" width="11" style="828" bestFit="1" customWidth="1"/>
    <col min="14083" max="14083" width="10.85546875" style="828" bestFit="1" customWidth="1"/>
    <col min="14084" max="14084" width="11" style="828" bestFit="1" customWidth="1"/>
    <col min="14085" max="14085" width="9.7109375" style="828" bestFit="1" customWidth="1"/>
    <col min="14086" max="14086" width="11" style="828" bestFit="1" customWidth="1"/>
    <col min="14087" max="14087" width="5.28515625" style="828" bestFit="1" customWidth="1"/>
    <col min="14088" max="14088" width="11" style="828" bestFit="1" customWidth="1"/>
    <col min="14089" max="14089" width="3.5703125" style="828" bestFit="1" customWidth="1"/>
    <col min="14090" max="14090" width="11" style="828" bestFit="1" customWidth="1"/>
    <col min="14091" max="14091" width="12.28515625" style="828" bestFit="1" customWidth="1"/>
    <col min="14092" max="14336" width="8.85546875" style="828"/>
    <col min="14337" max="14337" width="5.42578125" style="828" customWidth="1"/>
    <col min="14338" max="14338" width="11" style="828" bestFit="1" customWidth="1"/>
    <col min="14339" max="14339" width="10.85546875" style="828" bestFit="1" customWidth="1"/>
    <col min="14340" max="14340" width="11" style="828" bestFit="1" customWidth="1"/>
    <col min="14341" max="14341" width="9.7109375" style="828" bestFit="1" customWidth="1"/>
    <col min="14342" max="14342" width="11" style="828" bestFit="1" customWidth="1"/>
    <col min="14343" max="14343" width="5.28515625" style="828" bestFit="1" customWidth="1"/>
    <col min="14344" max="14344" width="11" style="828" bestFit="1" customWidth="1"/>
    <col min="14345" max="14345" width="3.5703125" style="828" bestFit="1" customWidth="1"/>
    <col min="14346" max="14346" width="11" style="828" bestFit="1" customWidth="1"/>
    <col min="14347" max="14347" width="12.28515625" style="828" bestFit="1" customWidth="1"/>
    <col min="14348" max="14592" width="8.85546875" style="828"/>
    <col min="14593" max="14593" width="5.42578125" style="828" customWidth="1"/>
    <col min="14594" max="14594" width="11" style="828" bestFit="1" customWidth="1"/>
    <col min="14595" max="14595" width="10.85546875" style="828" bestFit="1" customWidth="1"/>
    <col min="14596" max="14596" width="11" style="828" bestFit="1" customWidth="1"/>
    <col min="14597" max="14597" width="9.7109375" style="828" bestFit="1" customWidth="1"/>
    <col min="14598" max="14598" width="11" style="828" bestFit="1" customWidth="1"/>
    <col min="14599" max="14599" width="5.28515625" style="828" bestFit="1" customWidth="1"/>
    <col min="14600" max="14600" width="11" style="828" bestFit="1" customWidth="1"/>
    <col min="14601" max="14601" width="3.5703125" style="828" bestFit="1" customWidth="1"/>
    <col min="14602" max="14602" width="11" style="828" bestFit="1" customWidth="1"/>
    <col min="14603" max="14603" width="12.28515625" style="828" bestFit="1" customWidth="1"/>
    <col min="14604" max="14848" width="8.85546875" style="828"/>
    <col min="14849" max="14849" width="5.42578125" style="828" customWidth="1"/>
    <col min="14850" max="14850" width="11" style="828" bestFit="1" customWidth="1"/>
    <col min="14851" max="14851" width="10.85546875" style="828" bestFit="1" customWidth="1"/>
    <col min="14852" max="14852" width="11" style="828" bestFit="1" customWidth="1"/>
    <col min="14853" max="14853" width="9.7109375" style="828" bestFit="1" customWidth="1"/>
    <col min="14854" max="14854" width="11" style="828" bestFit="1" customWidth="1"/>
    <col min="14855" max="14855" width="5.28515625" style="828" bestFit="1" customWidth="1"/>
    <col min="14856" max="14856" width="11" style="828" bestFit="1" customWidth="1"/>
    <col min="14857" max="14857" width="3.5703125" style="828" bestFit="1" customWidth="1"/>
    <col min="14858" max="14858" width="11" style="828" bestFit="1" customWidth="1"/>
    <col min="14859" max="14859" width="12.28515625" style="828" bestFit="1" customWidth="1"/>
    <col min="14860" max="15104" width="8.85546875" style="828"/>
    <col min="15105" max="15105" width="5.42578125" style="828" customWidth="1"/>
    <col min="15106" max="15106" width="11" style="828" bestFit="1" customWidth="1"/>
    <col min="15107" max="15107" width="10.85546875" style="828" bestFit="1" customWidth="1"/>
    <col min="15108" max="15108" width="11" style="828" bestFit="1" customWidth="1"/>
    <col min="15109" max="15109" width="9.7109375" style="828" bestFit="1" customWidth="1"/>
    <col min="15110" max="15110" width="11" style="828" bestFit="1" customWidth="1"/>
    <col min="15111" max="15111" width="5.28515625" style="828" bestFit="1" customWidth="1"/>
    <col min="15112" max="15112" width="11" style="828" bestFit="1" customWidth="1"/>
    <col min="15113" max="15113" width="3.5703125" style="828" bestFit="1" customWidth="1"/>
    <col min="15114" max="15114" width="11" style="828" bestFit="1" customWidth="1"/>
    <col min="15115" max="15115" width="12.28515625" style="828" bestFit="1" customWidth="1"/>
    <col min="15116" max="15360" width="8.85546875" style="828"/>
    <col min="15361" max="15361" width="5.42578125" style="828" customWidth="1"/>
    <col min="15362" max="15362" width="11" style="828" bestFit="1" customWidth="1"/>
    <col min="15363" max="15363" width="10.85546875" style="828" bestFit="1" customWidth="1"/>
    <col min="15364" max="15364" width="11" style="828" bestFit="1" customWidth="1"/>
    <col min="15365" max="15365" width="9.7109375" style="828" bestFit="1" customWidth="1"/>
    <col min="15366" max="15366" width="11" style="828" bestFit="1" customWidth="1"/>
    <col min="15367" max="15367" width="5.28515625" style="828" bestFit="1" customWidth="1"/>
    <col min="15368" max="15368" width="11" style="828" bestFit="1" customWidth="1"/>
    <col min="15369" max="15369" width="3.5703125" style="828" bestFit="1" customWidth="1"/>
    <col min="15370" max="15370" width="11" style="828" bestFit="1" customWidth="1"/>
    <col min="15371" max="15371" width="12.28515625" style="828" bestFit="1" customWidth="1"/>
    <col min="15372" max="15616" width="8.85546875" style="828"/>
    <col min="15617" max="15617" width="5.42578125" style="828" customWidth="1"/>
    <col min="15618" max="15618" width="11" style="828" bestFit="1" customWidth="1"/>
    <col min="15619" max="15619" width="10.85546875" style="828" bestFit="1" customWidth="1"/>
    <col min="15620" max="15620" width="11" style="828" bestFit="1" customWidth="1"/>
    <col min="15621" max="15621" width="9.7109375" style="828" bestFit="1" customWidth="1"/>
    <col min="15622" max="15622" width="11" style="828" bestFit="1" customWidth="1"/>
    <col min="15623" max="15623" width="5.28515625" style="828" bestFit="1" customWidth="1"/>
    <col min="15624" max="15624" width="11" style="828" bestFit="1" customWidth="1"/>
    <col min="15625" max="15625" width="3.5703125" style="828" bestFit="1" customWidth="1"/>
    <col min="15626" max="15626" width="11" style="828" bestFit="1" customWidth="1"/>
    <col min="15627" max="15627" width="12.28515625" style="828" bestFit="1" customWidth="1"/>
    <col min="15628" max="15872" width="8.85546875" style="828"/>
    <col min="15873" max="15873" width="5.42578125" style="828" customWidth="1"/>
    <col min="15874" max="15874" width="11" style="828" bestFit="1" customWidth="1"/>
    <col min="15875" max="15875" width="10.85546875" style="828" bestFit="1" customWidth="1"/>
    <col min="15876" max="15876" width="11" style="828" bestFit="1" customWidth="1"/>
    <col min="15877" max="15877" width="9.7109375" style="828" bestFit="1" customWidth="1"/>
    <col min="15878" max="15878" width="11" style="828" bestFit="1" customWidth="1"/>
    <col min="15879" max="15879" width="5.28515625" style="828" bestFit="1" customWidth="1"/>
    <col min="15880" max="15880" width="11" style="828" bestFit="1" customWidth="1"/>
    <col min="15881" max="15881" width="3.5703125" style="828" bestFit="1" customWidth="1"/>
    <col min="15882" max="15882" width="11" style="828" bestFit="1" customWidth="1"/>
    <col min="15883" max="15883" width="12.28515625" style="828" bestFit="1" customWidth="1"/>
    <col min="15884" max="16128" width="8.85546875" style="828"/>
    <col min="16129" max="16129" width="5.42578125" style="828" customWidth="1"/>
    <col min="16130" max="16130" width="11" style="828" bestFit="1" customWidth="1"/>
    <col min="16131" max="16131" width="10.85546875" style="828" bestFit="1" customWidth="1"/>
    <col min="16132" max="16132" width="11" style="828" bestFit="1" customWidth="1"/>
    <col min="16133" max="16133" width="9.7109375" style="828" bestFit="1" customWidth="1"/>
    <col min="16134" max="16134" width="11" style="828" bestFit="1" customWidth="1"/>
    <col min="16135" max="16135" width="5.28515625" style="828" bestFit="1" customWidth="1"/>
    <col min="16136" max="16136" width="11" style="828" bestFit="1" customWidth="1"/>
    <col min="16137" max="16137" width="3.5703125" style="828" bestFit="1" customWidth="1"/>
    <col min="16138" max="16138" width="11" style="828" bestFit="1" customWidth="1"/>
    <col min="16139" max="16139" width="12.28515625" style="828" bestFit="1" customWidth="1"/>
    <col min="16140" max="16384" width="8.85546875" style="828"/>
  </cols>
  <sheetData>
    <row r="1" spans="1:11" x14ac:dyDescent="0.2">
      <c r="A1" s="826" t="s">
        <v>1109</v>
      </c>
    </row>
    <row r="2" spans="1:11" x14ac:dyDescent="0.2">
      <c r="A2" s="829" t="s">
        <v>1110</v>
      </c>
    </row>
    <row r="3" spans="1:11" x14ac:dyDescent="0.2">
      <c r="A3" s="830" t="s">
        <v>1111</v>
      </c>
    </row>
    <row r="4" spans="1:11" x14ac:dyDescent="0.2">
      <c r="A4" s="830" t="s">
        <v>1112</v>
      </c>
    </row>
    <row r="5" spans="1:11" thickBot="1" x14ac:dyDescent="0.25"/>
    <row r="6" spans="1:11" s="831" customFormat="1" ht="95.25" customHeight="1" x14ac:dyDescent="0.2">
      <c r="B6" s="832"/>
      <c r="C6" s="833" t="s">
        <v>1113</v>
      </c>
      <c r="D6" s="833"/>
      <c r="E6" s="833" t="s">
        <v>1114</v>
      </c>
      <c r="F6" s="833"/>
      <c r="G6" s="833" t="s">
        <v>1115</v>
      </c>
      <c r="H6" s="833"/>
      <c r="I6" s="833" t="s">
        <v>1116</v>
      </c>
      <c r="J6" s="833"/>
      <c r="K6" s="833" t="s">
        <v>1117</v>
      </c>
    </row>
    <row r="7" spans="1:11" ht="13.15" customHeight="1" thickBot="1" x14ac:dyDescent="0.25">
      <c r="A7" s="834">
        <v>1</v>
      </c>
      <c r="B7" s="835" t="s">
        <v>1185</v>
      </c>
      <c r="C7" s="836">
        <v>0.27257049332521477</v>
      </c>
      <c r="D7" s="835" t="s">
        <v>1185</v>
      </c>
      <c r="E7" s="836">
        <v>0.41043812559748671</v>
      </c>
      <c r="F7" s="835" t="s">
        <v>1185</v>
      </c>
      <c r="G7" s="836">
        <v>0.28879676458842068</v>
      </c>
      <c r="H7" s="835" t="s">
        <v>1185</v>
      </c>
      <c r="I7" s="836">
        <v>0.30163215507143898</v>
      </c>
      <c r="J7" s="835" t="s">
        <v>1185</v>
      </c>
      <c r="K7" s="836">
        <v>0.22650005714371671</v>
      </c>
    </row>
    <row r="8" spans="1:11" ht="13.15" customHeight="1" thickBot="1" x14ac:dyDescent="0.25">
      <c r="A8" s="837">
        <v>2</v>
      </c>
      <c r="B8" s="838" t="s">
        <v>1190</v>
      </c>
      <c r="C8" s="839">
        <v>0.20972284376030934</v>
      </c>
      <c r="D8" s="840" t="s">
        <v>1525</v>
      </c>
      <c r="E8" s="841">
        <v>0.27912336528917392</v>
      </c>
      <c r="F8" s="840" t="s">
        <v>1525</v>
      </c>
      <c r="G8" s="841">
        <v>0.18691607124541521</v>
      </c>
      <c r="H8" s="840" t="s">
        <v>1525</v>
      </c>
      <c r="I8" s="841">
        <v>0.20610704930327944</v>
      </c>
      <c r="J8" s="842" t="s">
        <v>1047</v>
      </c>
      <c r="K8" s="843">
        <v>0.16827259782233875</v>
      </c>
    </row>
    <row r="9" spans="1:11" ht="13.15" customHeight="1" thickBot="1" x14ac:dyDescent="0.25">
      <c r="A9" s="837">
        <v>3</v>
      </c>
      <c r="B9" s="840" t="s">
        <v>1525</v>
      </c>
      <c r="C9" s="841">
        <v>0.20879014097018489</v>
      </c>
      <c r="D9" s="838" t="s">
        <v>1190</v>
      </c>
      <c r="E9" s="839">
        <v>0.22588899217931971</v>
      </c>
      <c r="F9" s="838" t="s">
        <v>1190</v>
      </c>
      <c r="G9" s="839">
        <v>0.18147694689129076</v>
      </c>
      <c r="H9" s="838" t="s">
        <v>1190</v>
      </c>
      <c r="I9" s="839">
        <v>0.1661484751340275</v>
      </c>
      <c r="J9" s="840" t="s">
        <v>1525</v>
      </c>
      <c r="K9" s="841">
        <v>0.15497075809413347</v>
      </c>
    </row>
    <row r="10" spans="1:11" ht="13.15" customHeight="1" thickBot="1" x14ac:dyDescent="0.25">
      <c r="A10" s="837">
        <v>4</v>
      </c>
      <c r="B10" s="840" t="s">
        <v>1524</v>
      </c>
      <c r="C10" s="841">
        <v>0.18146108939848712</v>
      </c>
      <c r="D10" s="842" t="s">
        <v>1530</v>
      </c>
      <c r="E10" s="843">
        <v>0.17507577498386021</v>
      </c>
      <c r="F10" s="842" t="s">
        <v>1047</v>
      </c>
      <c r="G10" s="843">
        <v>0.15250174954786988</v>
      </c>
      <c r="H10" s="840" t="s">
        <v>1052</v>
      </c>
      <c r="I10" s="841">
        <v>0.15133157972930597</v>
      </c>
      <c r="J10" s="842" t="s">
        <v>1189</v>
      </c>
      <c r="K10" s="843">
        <v>0.12143334910985812</v>
      </c>
    </row>
    <row r="11" spans="1:11" ht="13.15" customHeight="1" x14ac:dyDescent="0.2">
      <c r="A11" s="844">
        <v>5</v>
      </c>
      <c r="B11" s="845" t="s">
        <v>1047</v>
      </c>
      <c r="C11" s="846">
        <v>0.15221194656480411</v>
      </c>
      <c r="D11" s="845" t="s">
        <v>1195</v>
      </c>
      <c r="E11" s="846">
        <v>0.16515356697874831</v>
      </c>
      <c r="F11" s="847" t="s">
        <v>1524</v>
      </c>
      <c r="G11" s="848">
        <v>0.14923211661848532</v>
      </c>
      <c r="H11" s="845" t="s">
        <v>1047</v>
      </c>
      <c r="I11" s="846">
        <v>0.14373944670933256</v>
      </c>
      <c r="J11" s="845" t="s">
        <v>1526</v>
      </c>
      <c r="K11" s="846">
        <v>9.8633110562980922E-2</v>
      </c>
    </row>
    <row r="12" spans="1:11" ht="13.15" customHeight="1" thickBot="1" x14ac:dyDescent="0.25">
      <c r="A12" s="834">
        <v>6</v>
      </c>
      <c r="B12" s="835" t="s">
        <v>1526</v>
      </c>
      <c r="C12" s="836">
        <v>0.14623282321976572</v>
      </c>
      <c r="D12" s="835" t="s">
        <v>1526</v>
      </c>
      <c r="E12" s="836">
        <v>0.13975227350745445</v>
      </c>
      <c r="F12" s="835" t="s">
        <v>1526</v>
      </c>
      <c r="G12" s="836">
        <v>0.13954194175715506</v>
      </c>
      <c r="H12" s="835" t="s">
        <v>1189</v>
      </c>
      <c r="I12" s="836">
        <v>0.13195486729044606</v>
      </c>
      <c r="J12" s="835" t="s">
        <v>1186</v>
      </c>
      <c r="K12" s="836">
        <v>9.8150969575430139E-2</v>
      </c>
    </row>
    <row r="13" spans="1:11" ht="13.15" customHeight="1" thickBot="1" x14ac:dyDescent="0.25">
      <c r="A13" s="837">
        <v>7</v>
      </c>
      <c r="B13" s="840" t="s">
        <v>1052</v>
      </c>
      <c r="C13" s="841">
        <v>0.14310763821502576</v>
      </c>
      <c r="D13" s="842" t="s">
        <v>1047</v>
      </c>
      <c r="E13" s="843">
        <v>0.12714023978764807</v>
      </c>
      <c r="F13" s="840" t="s">
        <v>1052</v>
      </c>
      <c r="G13" s="841">
        <v>0.12992783091331175</v>
      </c>
      <c r="H13" s="842" t="s">
        <v>1526</v>
      </c>
      <c r="I13" s="843">
        <v>0.13028455551954987</v>
      </c>
      <c r="J13" s="840" t="s">
        <v>1052</v>
      </c>
      <c r="K13" s="841">
        <v>9.3217896657077748E-2</v>
      </c>
    </row>
    <row r="14" spans="1:11" ht="13.15" customHeight="1" thickBot="1" x14ac:dyDescent="0.25">
      <c r="A14" s="837">
        <v>8</v>
      </c>
      <c r="B14" s="842" t="s">
        <v>1189</v>
      </c>
      <c r="C14" s="843">
        <v>0.1212968213954887</v>
      </c>
      <c r="D14" s="842" t="s">
        <v>1527</v>
      </c>
      <c r="E14" s="843">
        <v>0.11826487163428881</v>
      </c>
      <c r="F14" s="842" t="s">
        <v>1189</v>
      </c>
      <c r="G14" s="843">
        <v>0.12249515929186855</v>
      </c>
      <c r="H14" s="840" t="s">
        <v>1528</v>
      </c>
      <c r="I14" s="841">
        <v>0.12719717033459002</v>
      </c>
      <c r="J14" s="842" t="s">
        <v>1529</v>
      </c>
      <c r="K14" s="843">
        <v>8.8086254168495623E-2</v>
      </c>
    </row>
    <row r="15" spans="1:11" ht="13.15" customHeight="1" thickBot="1" x14ac:dyDescent="0.25">
      <c r="A15" s="837">
        <v>9</v>
      </c>
      <c r="B15" s="842" t="s">
        <v>1195</v>
      </c>
      <c r="C15" s="843">
        <v>0.11850367617232056</v>
      </c>
      <c r="D15" s="840" t="s">
        <v>1052</v>
      </c>
      <c r="E15" s="841">
        <v>0.11629038006935724</v>
      </c>
      <c r="F15" s="842" t="s">
        <v>1527</v>
      </c>
      <c r="G15" s="843">
        <v>0.1190417690670825</v>
      </c>
      <c r="H15" s="842" t="s">
        <v>1527</v>
      </c>
      <c r="I15" s="843">
        <v>0.11370679166144167</v>
      </c>
      <c r="J15" s="842" t="s">
        <v>1533</v>
      </c>
      <c r="K15" s="843">
        <v>8.036610401455177E-2</v>
      </c>
    </row>
    <row r="16" spans="1:11" ht="13.15" customHeight="1" x14ac:dyDescent="0.2">
      <c r="A16" s="844">
        <v>10</v>
      </c>
      <c r="B16" s="845" t="s">
        <v>1527</v>
      </c>
      <c r="C16" s="846">
        <v>0.11486940994134147</v>
      </c>
      <c r="D16" s="845" t="s">
        <v>1187</v>
      </c>
      <c r="E16" s="846">
        <v>0.11156027402390736</v>
      </c>
      <c r="F16" s="845" t="s">
        <v>1195</v>
      </c>
      <c r="G16" s="846">
        <v>0.11534611340812244</v>
      </c>
      <c r="H16" s="845" t="s">
        <v>1184</v>
      </c>
      <c r="I16" s="846">
        <v>0.10590508444919727</v>
      </c>
      <c r="J16" s="845" t="s">
        <v>1193</v>
      </c>
      <c r="K16" s="846">
        <v>7.2060187602873194E-2</v>
      </c>
    </row>
    <row r="17" spans="1:11" ht="13.15" customHeight="1" thickBot="1" x14ac:dyDescent="0.25">
      <c r="A17" s="834">
        <v>11</v>
      </c>
      <c r="B17" s="835" t="s">
        <v>1184</v>
      </c>
      <c r="C17" s="836">
        <v>0.11248866335515587</v>
      </c>
      <c r="D17" s="835" t="s">
        <v>1538</v>
      </c>
      <c r="E17" s="836">
        <v>0.10486760323923121</v>
      </c>
      <c r="F17" s="835" t="s">
        <v>1184</v>
      </c>
      <c r="G17" s="836">
        <v>0.11174726787971574</v>
      </c>
      <c r="H17" s="835" t="s">
        <v>1195</v>
      </c>
      <c r="I17" s="836">
        <v>0.10212395028606101</v>
      </c>
      <c r="J17" s="835" t="s">
        <v>1527</v>
      </c>
      <c r="K17" s="836">
        <v>7.1741025683175863E-2</v>
      </c>
    </row>
    <row r="18" spans="1:11" ht="13.15" customHeight="1" thickBot="1" x14ac:dyDescent="0.25">
      <c r="A18" s="837">
        <v>12</v>
      </c>
      <c r="B18" s="842" t="s">
        <v>1046</v>
      </c>
      <c r="C18" s="843">
        <v>0.1087722038566747</v>
      </c>
      <c r="D18" s="842" t="s">
        <v>1529</v>
      </c>
      <c r="E18" s="843">
        <v>0.1027639526751445</v>
      </c>
      <c r="F18" s="842" t="s">
        <v>1046</v>
      </c>
      <c r="G18" s="843">
        <v>0.11089519234191764</v>
      </c>
      <c r="H18" s="840" t="s">
        <v>1524</v>
      </c>
      <c r="I18" s="841">
        <v>8.9400258366746671E-2</v>
      </c>
      <c r="J18" s="842" t="s">
        <v>1059</v>
      </c>
      <c r="K18" s="843">
        <v>7.0964414608096466E-2</v>
      </c>
    </row>
    <row r="19" spans="1:11" ht="13.15" customHeight="1" thickBot="1" x14ac:dyDescent="0.25">
      <c r="A19" s="837">
        <v>13</v>
      </c>
      <c r="B19" s="842" t="s">
        <v>1186</v>
      </c>
      <c r="C19" s="843">
        <v>0.10564861669307737</v>
      </c>
      <c r="D19" s="842" t="s">
        <v>1189</v>
      </c>
      <c r="E19" s="843">
        <v>0.10048659447373327</v>
      </c>
      <c r="F19" s="842" t="s">
        <v>1186</v>
      </c>
      <c r="G19" s="843">
        <v>9.7217931234976435E-2</v>
      </c>
      <c r="H19" s="842" t="s">
        <v>1046</v>
      </c>
      <c r="I19" s="843">
        <v>8.9299919913925649E-2</v>
      </c>
      <c r="J19" s="842" t="s">
        <v>1184</v>
      </c>
      <c r="K19" s="843">
        <v>6.6654989142601068E-2</v>
      </c>
    </row>
    <row r="20" spans="1:11" ht="13.15" customHeight="1" thickBot="1" x14ac:dyDescent="0.25">
      <c r="A20" s="837">
        <v>14</v>
      </c>
      <c r="B20" s="842" t="s">
        <v>1187</v>
      </c>
      <c r="C20" s="843">
        <v>9.5418986863530092E-2</v>
      </c>
      <c r="D20" s="842" t="s">
        <v>1186</v>
      </c>
      <c r="E20" s="843">
        <v>9.8061567955440812E-2</v>
      </c>
      <c r="F20" s="842" t="s">
        <v>1187</v>
      </c>
      <c r="G20" s="843">
        <v>9.3616773478712417E-2</v>
      </c>
      <c r="H20" s="842" t="s">
        <v>1529</v>
      </c>
      <c r="I20" s="843">
        <v>8.6355254048309529E-2</v>
      </c>
      <c r="J20" s="842" t="s">
        <v>1530</v>
      </c>
      <c r="K20" s="843">
        <v>6.6377041508882906E-2</v>
      </c>
    </row>
    <row r="21" spans="1:11" ht="13.15" customHeight="1" x14ac:dyDescent="0.2">
      <c r="A21" s="844">
        <v>15</v>
      </c>
      <c r="B21" s="847" t="s">
        <v>1528</v>
      </c>
      <c r="C21" s="848">
        <v>9.4212590907259267E-2</v>
      </c>
      <c r="D21" s="845" t="s">
        <v>1184</v>
      </c>
      <c r="E21" s="846">
        <v>7.3726308024332374E-2</v>
      </c>
      <c r="F21" s="845" t="s">
        <v>1529</v>
      </c>
      <c r="G21" s="846">
        <v>8.799412289911647E-2</v>
      </c>
      <c r="H21" s="845" t="s">
        <v>1186</v>
      </c>
      <c r="I21" s="846">
        <v>8.3889685064140657E-2</v>
      </c>
      <c r="J21" s="845" t="s">
        <v>1195</v>
      </c>
      <c r="K21" s="846">
        <v>6.4635048138325588E-2</v>
      </c>
    </row>
    <row r="22" spans="1:11" ht="13.15" customHeight="1" thickBot="1" x14ac:dyDescent="0.25">
      <c r="A22" s="834">
        <v>16</v>
      </c>
      <c r="B22" s="835" t="s">
        <v>1529</v>
      </c>
      <c r="C22" s="836">
        <v>9.2332653582051186E-2</v>
      </c>
      <c r="D22" s="835" t="s">
        <v>1046</v>
      </c>
      <c r="E22" s="836">
        <v>7.0623882352539608E-2</v>
      </c>
      <c r="F22" s="849" t="s">
        <v>1528</v>
      </c>
      <c r="G22" s="850">
        <v>8.6290310489358674E-2</v>
      </c>
      <c r="H22" s="835" t="s">
        <v>1187</v>
      </c>
      <c r="I22" s="836">
        <v>7.1010085325718536E-2</v>
      </c>
      <c r="J22" s="851" t="s">
        <v>1190</v>
      </c>
      <c r="K22" s="852">
        <v>6.1172871377994049E-2</v>
      </c>
    </row>
    <row r="23" spans="1:11" ht="13.15" customHeight="1" thickBot="1" x14ac:dyDescent="0.25">
      <c r="A23" s="837">
        <v>17</v>
      </c>
      <c r="B23" s="842" t="s">
        <v>1057</v>
      </c>
      <c r="C23" s="843">
        <v>7.9005960085390459E-2</v>
      </c>
      <c r="D23" s="842" t="s">
        <v>1059</v>
      </c>
      <c r="E23" s="843">
        <v>6.945414347003509E-2</v>
      </c>
      <c r="F23" s="842" t="s">
        <v>1057</v>
      </c>
      <c r="G23" s="843">
        <v>8.2243583706716042E-2</v>
      </c>
      <c r="H23" s="842" t="s">
        <v>1193</v>
      </c>
      <c r="I23" s="843">
        <v>6.6937504373757381E-2</v>
      </c>
      <c r="J23" s="842" t="s">
        <v>1046</v>
      </c>
      <c r="K23" s="843">
        <v>5.5931795610129155E-2</v>
      </c>
    </row>
    <row r="24" spans="1:11" ht="13.15" customHeight="1" thickBot="1" x14ac:dyDescent="0.25">
      <c r="A24" s="837">
        <v>18</v>
      </c>
      <c r="B24" s="842" t="s">
        <v>1193</v>
      </c>
      <c r="C24" s="843">
        <v>7.3269933668617407E-2</v>
      </c>
      <c r="D24" s="842" t="s">
        <v>1534</v>
      </c>
      <c r="E24" s="843">
        <v>6.7463409533254387E-2</v>
      </c>
      <c r="F24" s="842" t="s">
        <v>1193</v>
      </c>
      <c r="G24" s="843">
        <v>7.1929186479548143E-2</v>
      </c>
      <c r="H24" s="842" t="s">
        <v>1194</v>
      </c>
      <c r="I24" s="843">
        <v>5.5910362878009282E-2</v>
      </c>
      <c r="J24" s="842" t="s">
        <v>1057</v>
      </c>
      <c r="K24" s="843">
        <v>5.2705397507053303E-2</v>
      </c>
    </row>
    <row r="25" spans="1:11" ht="13.15" customHeight="1" thickBot="1" x14ac:dyDescent="0.25">
      <c r="A25" s="837">
        <v>19</v>
      </c>
      <c r="B25" s="842" t="s">
        <v>1059</v>
      </c>
      <c r="C25" s="843">
        <v>6.6195726821051903E-2</v>
      </c>
      <c r="D25" s="842" t="s">
        <v>1192</v>
      </c>
      <c r="E25" s="843">
        <v>6.3355208927048434E-2</v>
      </c>
      <c r="F25" s="842" t="s">
        <v>1059</v>
      </c>
      <c r="G25" s="843">
        <v>6.1692986480740813E-2</v>
      </c>
      <c r="H25" s="842" t="s">
        <v>1059</v>
      </c>
      <c r="I25" s="843">
        <v>5.4070673715926533E-2</v>
      </c>
      <c r="J25" s="840" t="s">
        <v>1524</v>
      </c>
      <c r="K25" s="841">
        <v>4.2790231161386777E-2</v>
      </c>
    </row>
    <row r="26" spans="1:11" ht="13.15" customHeight="1" x14ac:dyDescent="0.2">
      <c r="A26" s="844">
        <v>20</v>
      </c>
      <c r="B26" s="845" t="s">
        <v>1194</v>
      </c>
      <c r="C26" s="846">
        <v>5.1410635859724052E-2</v>
      </c>
      <c r="D26" s="847" t="s">
        <v>1528</v>
      </c>
      <c r="E26" s="848">
        <v>5.4128092507075225E-2</v>
      </c>
      <c r="F26" s="845" t="s">
        <v>1194</v>
      </c>
      <c r="G26" s="846">
        <v>6.0234919579517383E-2</v>
      </c>
      <c r="H26" s="845" t="s">
        <v>1057</v>
      </c>
      <c r="I26" s="846">
        <v>5.1819151807929717E-2</v>
      </c>
      <c r="J26" s="845" t="s">
        <v>1187</v>
      </c>
      <c r="K26" s="846">
        <v>4.0483510884747193E-2</v>
      </c>
    </row>
    <row r="27" spans="1:11" ht="13.15" customHeight="1" thickBot="1" x14ac:dyDescent="0.25">
      <c r="A27" s="834">
        <v>21</v>
      </c>
      <c r="B27" s="835" t="s">
        <v>1192</v>
      </c>
      <c r="C27" s="836">
        <v>3.9895319538745845E-2</v>
      </c>
      <c r="D27" s="835" t="s">
        <v>1193</v>
      </c>
      <c r="E27" s="836">
        <v>5.2637932188543672E-2</v>
      </c>
      <c r="F27" s="835" t="s">
        <v>1192</v>
      </c>
      <c r="G27" s="836">
        <v>4.019478366671829E-2</v>
      </c>
      <c r="H27" s="835" t="s">
        <v>1533</v>
      </c>
      <c r="I27" s="836">
        <v>4.0834361366936238E-2</v>
      </c>
      <c r="J27" s="835" t="s">
        <v>1535</v>
      </c>
      <c r="K27" s="836">
        <v>3.2703289027008205E-2</v>
      </c>
    </row>
    <row r="28" spans="1:11" ht="13.15" customHeight="1" thickBot="1" x14ac:dyDescent="0.25">
      <c r="A28" s="837">
        <v>22</v>
      </c>
      <c r="B28" s="842" t="s">
        <v>1530</v>
      </c>
      <c r="C28" s="843">
        <v>3.5637674858640452E-2</v>
      </c>
      <c r="D28" s="842" t="s">
        <v>1533</v>
      </c>
      <c r="E28" s="843">
        <v>5.0469824042636328E-2</v>
      </c>
      <c r="F28" s="842" t="s">
        <v>1530</v>
      </c>
      <c r="G28" s="843">
        <v>3.8171515454723103E-2</v>
      </c>
      <c r="H28" s="842" t="s">
        <v>1534</v>
      </c>
      <c r="I28" s="843">
        <v>3.7406950211349266E-2</v>
      </c>
      <c r="J28" s="842" t="s">
        <v>1194</v>
      </c>
      <c r="K28" s="843">
        <v>3.094390000435163E-2</v>
      </c>
    </row>
    <row r="29" spans="1:11" ht="13.15" customHeight="1" thickBot="1" x14ac:dyDescent="0.25">
      <c r="A29" s="837">
        <v>23</v>
      </c>
      <c r="B29" s="842" t="s">
        <v>1674</v>
      </c>
      <c r="C29" s="843">
        <v>3.1621209087523396E-2</v>
      </c>
      <c r="D29" s="842" t="s">
        <v>1061</v>
      </c>
      <c r="E29" s="843">
        <v>3.8242896955533963E-2</v>
      </c>
      <c r="F29" s="842" t="s">
        <v>1535</v>
      </c>
      <c r="G29" s="843">
        <v>3.2355638717815723E-2</v>
      </c>
      <c r="H29" s="842" t="s">
        <v>1530</v>
      </c>
      <c r="I29" s="843">
        <v>3.4669856293445669E-2</v>
      </c>
      <c r="J29" s="842" t="s">
        <v>1538</v>
      </c>
      <c r="K29" s="843">
        <v>2.9360338418026068E-2</v>
      </c>
    </row>
    <row r="30" spans="1:11" ht="13.15" customHeight="1" thickBot="1" x14ac:dyDescent="0.25">
      <c r="A30" s="837">
        <v>24</v>
      </c>
      <c r="B30" s="842" t="s">
        <v>1534</v>
      </c>
      <c r="C30" s="843">
        <v>3.0649487721675899E-2</v>
      </c>
      <c r="D30" s="842" t="s">
        <v>1194</v>
      </c>
      <c r="E30" s="843">
        <v>3.703015580967059E-2</v>
      </c>
      <c r="F30" s="842" t="s">
        <v>1538</v>
      </c>
      <c r="G30" s="843">
        <v>3.1317617729439341E-2</v>
      </c>
      <c r="H30" s="842" t="s">
        <v>1538</v>
      </c>
      <c r="I30" s="843">
        <v>3.194875726043496E-2</v>
      </c>
      <c r="J30" s="842" t="s">
        <v>1192</v>
      </c>
      <c r="K30" s="843">
        <v>2.7368315428709638E-2</v>
      </c>
    </row>
    <row r="31" spans="1:11" ht="13.15" customHeight="1" x14ac:dyDescent="0.2">
      <c r="A31" s="844">
        <v>25</v>
      </c>
      <c r="B31" s="845" t="s">
        <v>1538</v>
      </c>
      <c r="C31" s="846">
        <v>3.0318075559687421E-2</v>
      </c>
      <c r="D31" s="845" t="s">
        <v>1057</v>
      </c>
      <c r="E31" s="846">
        <v>2.0443457434319513E-2</v>
      </c>
      <c r="F31" s="845" t="s">
        <v>1534</v>
      </c>
      <c r="G31" s="846">
        <v>2.9607690134417771E-2</v>
      </c>
      <c r="H31" s="845" t="s">
        <v>1192</v>
      </c>
      <c r="I31" s="846">
        <v>3.1327200258306452E-2</v>
      </c>
      <c r="J31" s="845" t="s">
        <v>1061</v>
      </c>
      <c r="K31" s="846">
        <v>2.7065084646309991E-2</v>
      </c>
    </row>
    <row r="32" spans="1:11" ht="13.15" customHeight="1" thickBot="1" x14ac:dyDescent="0.25">
      <c r="A32" s="834">
        <v>26</v>
      </c>
      <c r="B32" s="835" t="s">
        <v>1535</v>
      </c>
      <c r="C32" s="836">
        <v>2.952893401293593E-2</v>
      </c>
      <c r="D32" s="835" t="s">
        <v>1543</v>
      </c>
      <c r="E32" s="836">
        <v>1.5322522539342255E-2</v>
      </c>
      <c r="F32" s="835" t="s">
        <v>1533</v>
      </c>
      <c r="G32" s="836">
        <v>2.8630324831082517E-2</v>
      </c>
      <c r="H32" s="835" t="s">
        <v>1535</v>
      </c>
      <c r="I32" s="836">
        <v>3.0604324376799871E-2</v>
      </c>
      <c r="J32" s="835" t="s">
        <v>1536</v>
      </c>
      <c r="K32" s="836">
        <v>2.3355705460835121E-2</v>
      </c>
    </row>
    <row r="33" spans="1:11" ht="13.15" customHeight="1" thickBot="1" x14ac:dyDescent="0.25">
      <c r="A33" s="837">
        <v>27</v>
      </c>
      <c r="B33" s="842" t="s">
        <v>1533</v>
      </c>
      <c r="C33" s="843">
        <v>2.8991041623183226E-2</v>
      </c>
      <c r="D33" s="842" t="s">
        <v>1536</v>
      </c>
      <c r="E33" s="843">
        <v>1.2833937448158915E-2</v>
      </c>
      <c r="F33" s="842" t="s">
        <v>1674</v>
      </c>
      <c r="G33" s="843">
        <v>2.8209293228706425E-2</v>
      </c>
      <c r="H33" s="842" t="s">
        <v>1536</v>
      </c>
      <c r="I33" s="843">
        <v>2.7109070430652662E-2</v>
      </c>
      <c r="J33" s="840" t="s">
        <v>1528</v>
      </c>
      <c r="K33" s="841">
        <v>2.1889874939587366E-2</v>
      </c>
    </row>
    <row r="34" spans="1:11" ht="13.15" customHeight="1" thickBot="1" x14ac:dyDescent="0.25">
      <c r="A34" s="837">
        <v>28</v>
      </c>
      <c r="B34" s="842" t="s">
        <v>1536</v>
      </c>
      <c r="C34" s="843">
        <v>2.5240785852260465E-2</v>
      </c>
      <c r="D34" s="842" t="s">
        <v>1546</v>
      </c>
      <c r="E34" s="843">
        <v>7.8575821218875869E-3</v>
      </c>
      <c r="F34" s="842" t="s">
        <v>1536</v>
      </c>
      <c r="G34" s="843">
        <v>2.4310935735797068E-2</v>
      </c>
      <c r="H34" s="842" t="s">
        <v>1061</v>
      </c>
      <c r="I34" s="843">
        <v>2.1541414783576771E-2</v>
      </c>
      <c r="J34" s="842" t="s">
        <v>1534</v>
      </c>
      <c r="K34" s="843">
        <v>2.046209550273834E-2</v>
      </c>
    </row>
    <row r="35" spans="1:11" ht="13.15" customHeight="1" thickBot="1" x14ac:dyDescent="0.25">
      <c r="A35" s="837">
        <v>29</v>
      </c>
      <c r="B35" s="842" t="s">
        <v>1061</v>
      </c>
      <c r="C35" s="843">
        <v>2.4218632043071155E-2</v>
      </c>
      <c r="D35" s="842" t="s">
        <v>1535</v>
      </c>
      <c r="E35" s="843">
        <v>4.4926063828974738E-3</v>
      </c>
      <c r="F35" s="842" t="s">
        <v>1061</v>
      </c>
      <c r="G35" s="843">
        <v>2.3382382823962981E-2</v>
      </c>
      <c r="H35" s="842" t="s">
        <v>1543</v>
      </c>
      <c r="I35" s="843">
        <v>1.4938014429038932E-2</v>
      </c>
      <c r="J35" s="842" t="s">
        <v>1539</v>
      </c>
      <c r="K35" s="843">
        <v>1.5141647080104965E-2</v>
      </c>
    </row>
    <row r="36" spans="1:11" ht="13.15" customHeight="1" x14ac:dyDescent="0.2">
      <c r="A36" s="844">
        <v>30</v>
      </c>
      <c r="B36" s="845" t="s">
        <v>1539</v>
      </c>
      <c r="C36" s="846">
        <v>1.8065586909053639E-2</v>
      </c>
      <c r="D36" s="845" t="s">
        <v>1520</v>
      </c>
      <c r="E36" s="846">
        <v>4.3921982010811083E-3</v>
      </c>
      <c r="F36" s="845" t="s">
        <v>1539</v>
      </c>
      <c r="G36" s="846">
        <v>1.835133879308383E-2</v>
      </c>
      <c r="H36" s="845" t="s">
        <v>1674</v>
      </c>
      <c r="I36" s="846">
        <v>1.3694259229588364E-2</v>
      </c>
      <c r="J36" s="845" t="s">
        <v>1543</v>
      </c>
      <c r="K36" s="846">
        <v>1.4657253340045737E-2</v>
      </c>
    </row>
    <row r="37" spans="1:11" ht="13.15" customHeight="1" thickBot="1" x14ac:dyDescent="0.25">
      <c r="A37" s="834">
        <v>31</v>
      </c>
      <c r="B37" s="835" t="s">
        <v>1543</v>
      </c>
      <c r="C37" s="836">
        <v>1.2197777701234211E-2</v>
      </c>
      <c r="D37" s="835" t="s">
        <v>1062</v>
      </c>
      <c r="E37" s="836">
        <v>4.2658498572481825E-3</v>
      </c>
      <c r="F37" s="835" t="s">
        <v>1543</v>
      </c>
      <c r="G37" s="836">
        <v>1.4125640786798153E-2</v>
      </c>
      <c r="H37" s="835" t="s">
        <v>1520</v>
      </c>
      <c r="I37" s="836">
        <v>6.3617974065735255E-3</v>
      </c>
      <c r="J37" s="835" t="s">
        <v>1548</v>
      </c>
      <c r="K37" s="836">
        <v>6.0999779416112234E-3</v>
      </c>
    </row>
    <row r="38" spans="1:11" ht="13.15" customHeight="1" thickBot="1" x14ac:dyDescent="0.25">
      <c r="A38" s="837">
        <v>32</v>
      </c>
      <c r="B38" s="842" t="s">
        <v>1055</v>
      </c>
      <c r="C38" s="843">
        <v>5.9517644319813604E-3</v>
      </c>
      <c r="D38" s="842" t="s">
        <v>1548</v>
      </c>
      <c r="E38" s="843">
        <v>3.0300576894681337E-3</v>
      </c>
      <c r="F38" s="842" t="s">
        <v>1055</v>
      </c>
      <c r="G38" s="843">
        <v>5.5879794503629707E-3</v>
      </c>
      <c r="H38" s="842" t="s">
        <v>1539</v>
      </c>
      <c r="I38" s="843">
        <v>3.9543697367338797E-3</v>
      </c>
      <c r="J38" s="842" t="s">
        <v>1520</v>
      </c>
      <c r="K38" s="843">
        <v>5.9948216159945644E-3</v>
      </c>
    </row>
    <row r="39" spans="1:11" ht="13.15" customHeight="1" thickBot="1" x14ac:dyDescent="0.25">
      <c r="A39" s="837">
        <v>33</v>
      </c>
      <c r="B39" s="842" t="s">
        <v>1521</v>
      </c>
      <c r="C39" s="843">
        <v>3.7790097419594295E-3</v>
      </c>
      <c r="D39" s="842" t="s">
        <v>1545</v>
      </c>
      <c r="E39" s="843">
        <v>2.7272856632844988E-3</v>
      </c>
      <c r="F39" s="842" t="s">
        <v>1546</v>
      </c>
      <c r="G39" s="843">
        <v>4.4415074129109684E-3</v>
      </c>
      <c r="H39" s="842" t="s">
        <v>1521</v>
      </c>
      <c r="I39" s="843">
        <v>3.5844729510225476E-3</v>
      </c>
      <c r="J39" s="842" t="s">
        <v>1546</v>
      </c>
      <c r="K39" s="843">
        <v>3.6665481540528655E-3</v>
      </c>
    </row>
    <row r="40" spans="1:11" ht="13.15" customHeight="1" thickBot="1" x14ac:dyDescent="0.25">
      <c r="A40" s="837">
        <v>34</v>
      </c>
      <c r="B40" s="842" t="s">
        <v>1546</v>
      </c>
      <c r="C40" s="843">
        <v>3.0027686742549031E-3</v>
      </c>
      <c r="D40" s="842" t="s">
        <v>1521</v>
      </c>
      <c r="E40" s="843">
        <v>2.6107016472143724E-3</v>
      </c>
      <c r="F40" s="842" t="s">
        <v>1521</v>
      </c>
      <c r="G40" s="843">
        <v>3.711477500141992E-3</v>
      </c>
      <c r="H40" s="842" t="s">
        <v>1546</v>
      </c>
      <c r="I40" s="843">
        <v>3.3514256696684716E-3</v>
      </c>
      <c r="J40" s="842" t="s">
        <v>1062</v>
      </c>
      <c r="K40" s="843">
        <v>2.5877205964910045E-3</v>
      </c>
    </row>
    <row r="41" spans="1:11" ht="13.15" customHeight="1" x14ac:dyDescent="0.2">
      <c r="A41" s="844">
        <v>35</v>
      </c>
      <c r="B41" s="845" t="s">
        <v>1520</v>
      </c>
      <c r="C41" s="846">
        <v>2.9172544829556999E-3</v>
      </c>
      <c r="D41" s="845" t="s">
        <v>1055</v>
      </c>
      <c r="E41" s="846">
        <v>2.5998590252442151E-3</v>
      </c>
      <c r="F41" s="845" t="s">
        <v>1520</v>
      </c>
      <c r="G41" s="846">
        <v>2.9408341243518116E-3</v>
      </c>
      <c r="H41" s="845" t="s">
        <v>1055</v>
      </c>
      <c r="I41" s="846">
        <v>3.2950025684545022E-3</v>
      </c>
      <c r="J41" s="845" t="s">
        <v>1545</v>
      </c>
      <c r="K41" s="846">
        <v>2.2748100822585597E-3</v>
      </c>
    </row>
    <row r="42" spans="1:11" ht="13.15" customHeight="1" thickBot="1" x14ac:dyDescent="0.25">
      <c r="A42" s="834">
        <v>36</v>
      </c>
      <c r="B42" s="835" t="s">
        <v>1545</v>
      </c>
      <c r="C42" s="836">
        <v>2.6282680973672592E-3</v>
      </c>
      <c r="D42" s="835" t="s">
        <v>1549</v>
      </c>
      <c r="E42" s="836">
        <v>1.5559736975538781E-3</v>
      </c>
      <c r="F42" s="835" t="s">
        <v>1545</v>
      </c>
      <c r="G42" s="836">
        <v>2.9360463356764206E-3</v>
      </c>
      <c r="H42" s="835" t="s">
        <v>1062</v>
      </c>
      <c r="I42" s="836">
        <v>2.3960366604667679E-3</v>
      </c>
      <c r="J42" s="835" t="s">
        <v>1521</v>
      </c>
      <c r="K42" s="836">
        <v>1.8476335919393049E-3</v>
      </c>
    </row>
    <row r="43" spans="1:11" ht="13.15" customHeight="1" thickBot="1" x14ac:dyDescent="0.25">
      <c r="A43" s="837">
        <v>37</v>
      </c>
      <c r="B43" s="842" t="s">
        <v>1062</v>
      </c>
      <c r="C43" s="843">
        <v>1.8899796874112761E-3</v>
      </c>
      <c r="D43" s="842" t="s">
        <v>1552</v>
      </c>
      <c r="E43" s="843">
        <v>1.8613105148576598E-4</v>
      </c>
      <c r="F43" s="842" t="s">
        <v>1062</v>
      </c>
      <c r="G43" s="843">
        <v>1.7936030598316593E-3</v>
      </c>
      <c r="H43" s="842" t="s">
        <v>1548</v>
      </c>
      <c r="I43" s="843">
        <v>1.89901316989371E-3</v>
      </c>
      <c r="J43" s="842" t="s">
        <v>1549</v>
      </c>
      <c r="K43" s="843">
        <v>1.3371549716834285E-3</v>
      </c>
    </row>
    <row r="44" spans="1:11" ht="13.15" customHeight="1" thickBot="1" x14ac:dyDescent="0.25">
      <c r="A44" s="837">
        <v>38</v>
      </c>
      <c r="B44" s="842" t="s">
        <v>1548</v>
      </c>
      <c r="C44" s="843">
        <v>1.5791439302839539E-3</v>
      </c>
      <c r="D44" s="840" t="s">
        <v>1524</v>
      </c>
      <c r="E44" s="841">
        <v>0</v>
      </c>
      <c r="F44" s="842" t="s">
        <v>1548</v>
      </c>
      <c r="G44" s="843">
        <v>1.5152778868088518E-3</v>
      </c>
      <c r="H44" s="842" t="s">
        <v>1545</v>
      </c>
      <c r="I44" s="843">
        <v>1.8362657362977881E-3</v>
      </c>
      <c r="J44" s="842" t="s">
        <v>1055</v>
      </c>
      <c r="K44" s="843">
        <v>7.8855432946922785E-4</v>
      </c>
    </row>
    <row r="45" spans="1:11" ht="13.15" customHeight="1" thickBot="1" x14ac:dyDescent="0.25">
      <c r="A45" s="837">
        <v>39</v>
      </c>
      <c r="B45" s="842" t="s">
        <v>1549</v>
      </c>
      <c r="C45" s="843">
        <v>5.9410967110138703E-4</v>
      </c>
      <c r="D45" s="842" t="s">
        <v>1674</v>
      </c>
      <c r="E45" s="843">
        <v>0</v>
      </c>
      <c r="F45" s="842" t="s">
        <v>1549</v>
      </c>
      <c r="G45" s="843">
        <v>7.5707767334716989E-4</v>
      </c>
      <c r="H45" s="842" t="s">
        <v>1549</v>
      </c>
      <c r="I45" s="843">
        <v>4.9887053949139589E-4</v>
      </c>
      <c r="J45" s="842" t="s">
        <v>1552</v>
      </c>
      <c r="K45" s="843">
        <v>5.645477122897978E-5</v>
      </c>
    </row>
    <row r="46" spans="1:11" ht="13.15" customHeight="1" x14ac:dyDescent="0.2">
      <c r="A46" s="844">
        <v>40</v>
      </c>
      <c r="B46" s="845" t="s">
        <v>1552</v>
      </c>
      <c r="C46" s="846">
        <v>1.0542758842606702E-4</v>
      </c>
      <c r="D46" s="845" t="s">
        <v>1539</v>
      </c>
      <c r="E46" s="846">
        <v>0</v>
      </c>
      <c r="F46" s="845" t="s">
        <v>1552</v>
      </c>
      <c r="G46" s="846">
        <v>7.7498302238932838E-5</v>
      </c>
      <c r="H46" s="845" t="s">
        <v>1552</v>
      </c>
      <c r="I46" s="846">
        <v>8.8461857944940804E-5</v>
      </c>
      <c r="J46" s="845" t="s">
        <v>1674</v>
      </c>
      <c r="K46" s="846">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6"/>
  <sheetViews>
    <sheetView showGridLines="0" zoomScale="80" zoomScaleNormal="80" workbookViewId="0">
      <selection activeCell="B41" sqref="B41"/>
    </sheetView>
  </sheetViews>
  <sheetFormatPr defaultColWidth="8.85546875" defaultRowHeight="9.75" x14ac:dyDescent="0.15"/>
  <cols>
    <col min="1" max="1" width="6.28515625" style="296" customWidth="1"/>
    <col min="2" max="2" width="33.7109375" style="299" customWidth="1"/>
    <col min="3" max="3" width="13.28515625" style="299" customWidth="1"/>
    <col min="4" max="7" width="8.85546875" style="299"/>
    <col min="8" max="8" width="62.7109375" style="299" customWidth="1"/>
    <col min="9" max="9" width="16.5703125" style="299" customWidth="1"/>
    <col min="10" max="16384" width="8.85546875" style="299"/>
  </cols>
  <sheetData>
    <row r="1" spans="1:3" s="56" customFormat="1" ht="12.75" x14ac:dyDescent="0.2">
      <c r="A1" s="856" t="s">
        <v>1173</v>
      </c>
    </row>
    <row r="2" spans="1:3" s="56" customFormat="1" ht="13.9" x14ac:dyDescent="0.3">
      <c r="A2" s="295" t="s">
        <v>1081</v>
      </c>
    </row>
    <row r="3" spans="1:3" s="56" customFormat="1" ht="13.9" x14ac:dyDescent="0.3">
      <c r="A3" s="295" t="s">
        <v>1174</v>
      </c>
    </row>
    <row r="4" spans="1:3" s="56" customFormat="1" ht="13.9" x14ac:dyDescent="0.3">
      <c r="A4" s="295" t="s">
        <v>1175</v>
      </c>
    </row>
    <row r="5" spans="1:3" s="56" customFormat="1" ht="13.9" x14ac:dyDescent="0.3">
      <c r="A5" s="295" t="s">
        <v>1176</v>
      </c>
    </row>
    <row r="6" spans="1:3" s="56" customFormat="1" ht="13.9" x14ac:dyDescent="0.3">
      <c r="A6" s="295"/>
    </row>
    <row r="7" spans="1:3" ht="10.9" customHeight="1" x14ac:dyDescent="0.15">
      <c r="B7" s="297"/>
      <c r="C7" s="298" t="s">
        <v>1177</v>
      </c>
    </row>
    <row r="8" spans="1:3" ht="10.15" customHeight="1" x14ac:dyDescent="0.15">
      <c r="A8" s="296">
        <v>1</v>
      </c>
      <c r="B8" s="300" t="s">
        <v>1047</v>
      </c>
      <c r="C8" s="301">
        <v>200</v>
      </c>
    </row>
    <row r="9" spans="1:3" ht="10.15" customHeight="1" x14ac:dyDescent="0.15">
      <c r="A9" s="296">
        <v>2</v>
      </c>
      <c r="B9" s="300" t="s">
        <v>1186</v>
      </c>
      <c r="C9" s="301">
        <v>131.5909777</v>
      </c>
    </row>
    <row r="10" spans="1:3" ht="10.15" customHeight="1" x14ac:dyDescent="0.15">
      <c r="A10" s="296">
        <v>3</v>
      </c>
      <c r="B10" s="300" t="s">
        <v>1533</v>
      </c>
      <c r="C10" s="301">
        <v>131.53223310000001</v>
      </c>
    </row>
    <row r="11" spans="1:3" ht="10.15" customHeight="1" x14ac:dyDescent="0.15">
      <c r="A11" s="302">
        <v>4</v>
      </c>
      <c r="B11" s="303" t="s">
        <v>1190</v>
      </c>
      <c r="C11" s="304">
        <v>127.9629614</v>
      </c>
    </row>
    <row r="12" spans="1:3" ht="10.15" customHeight="1" x14ac:dyDescent="0.15">
      <c r="A12" s="296">
        <v>5</v>
      </c>
      <c r="B12" s="300" t="s">
        <v>1193</v>
      </c>
      <c r="C12" s="301">
        <v>127.789677</v>
      </c>
    </row>
    <row r="13" spans="1:3" ht="10.15" customHeight="1" x14ac:dyDescent="0.15">
      <c r="A13" s="296">
        <v>6</v>
      </c>
      <c r="B13" s="300" t="s">
        <v>1189</v>
      </c>
      <c r="C13" s="301">
        <v>123.2395171</v>
      </c>
    </row>
    <row r="14" spans="1:3" ht="10.15" customHeight="1" x14ac:dyDescent="0.15">
      <c r="A14" s="296">
        <v>7</v>
      </c>
      <c r="B14" s="300" t="s">
        <v>1059</v>
      </c>
      <c r="C14" s="301">
        <v>121.4693106</v>
      </c>
    </row>
    <row r="15" spans="1:3" ht="10.15" customHeight="1" x14ac:dyDescent="0.15">
      <c r="A15" s="296">
        <v>8</v>
      </c>
      <c r="B15" s="300" t="s">
        <v>1184</v>
      </c>
      <c r="C15" s="301">
        <v>113.845805</v>
      </c>
    </row>
    <row r="16" spans="1:3" ht="10.15" customHeight="1" x14ac:dyDescent="0.15">
      <c r="A16" s="296">
        <v>9</v>
      </c>
      <c r="B16" s="300" t="s">
        <v>1185</v>
      </c>
      <c r="C16" s="301">
        <v>111.8327005</v>
      </c>
    </row>
    <row r="17" spans="1:5" ht="10.15" customHeight="1" x14ac:dyDescent="0.15">
      <c r="A17" s="296">
        <v>10</v>
      </c>
      <c r="B17" s="300" t="s">
        <v>1527</v>
      </c>
      <c r="C17" s="301">
        <v>110.92031350000001</v>
      </c>
    </row>
    <row r="18" spans="1:5" ht="10.15" customHeight="1" x14ac:dyDescent="0.15">
      <c r="A18" s="296">
        <v>11</v>
      </c>
      <c r="B18" s="300" t="s">
        <v>1046</v>
      </c>
      <c r="C18" s="301">
        <v>108.5897853</v>
      </c>
    </row>
    <row r="19" spans="1:5" ht="10.15" customHeight="1" x14ac:dyDescent="0.15">
      <c r="A19" s="296">
        <v>12</v>
      </c>
      <c r="B19" s="300" t="s">
        <v>1187</v>
      </c>
      <c r="C19" s="301">
        <v>105.5991887</v>
      </c>
    </row>
    <row r="20" spans="1:5" ht="10.15" customHeight="1" x14ac:dyDescent="0.15">
      <c r="A20" s="296">
        <v>13</v>
      </c>
      <c r="B20" s="305" t="s">
        <v>1087</v>
      </c>
      <c r="C20" s="306">
        <v>103.0804133</v>
      </c>
      <c r="E20" s="305"/>
    </row>
    <row r="21" spans="1:5" ht="10.15" customHeight="1" x14ac:dyDescent="0.15">
      <c r="A21" s="296">
        <v>14</v>
      </c>
      <c r="B21" s="300" t="s">
        <v>1526</v>
      </c>
      <c r="C21" s="301">
        <v>102.94230709999999</v>
      </c>
    </row>
    <row r="22" spans="1:5" ht="10.15" customHeight="1" x14ac:dyDescent="0.15">
      <c r="A22" s="296">
        <v>15</v>
      </c>
      <c r="B22" s="300" t="s">
        <v>1195</v>
      </c>
      <c r="C22" s="301">
        <v>101.2565908</v>
      </c>
    </row>
    <row r="23" spans="1:5" ht="10.15" customHeight="1" x14ac:dyDescent="0.15">
      <c r="A23" s="296">
        <v>16</v>
      </c>
      <c r="B23" s="300" t="s">
        <v>1192</v>
      </c>
      <c r="C23" s="301">
        <v>100.01802840000001</v>
      </c>
    </row>
    <row r="24" spans="1:5" ht="10.15" customHeight="1" x14ac:dyDescent="0.15">
      <c r="A24" s="296">
        <v>17</v>
      </c>
      <c r="B24" s="300" t="s">
        <v>1529</v>
      </c>
      <c r="C24" s="301">
        <v>100</v>
      </c>
    </row>
    <row r="25" spans="1:5" ht="10.15" customHeight="1" x14ac:dyDescent="0.15">
      <c r="A25" s="296">
        <v>18</v>
      </c>
      <c r="B25" s="305" t="s">
        <v>1088</v>
      </c>
      <c r="C25" s="307">
        <v>100</v>
      </c>
      <c r="E25" s="305"/>
    </row>
    <row r="26" spans="1:5" ht="10.15" customHeight="1" x14ac:dyDescent="0.15">
      <c r="A26" s="296">
        <v>19</v>
      </c>
      <c r="B26" s="300" t="s">
        <v>1061</v>
      </c>
      <c r="C26" s="301">
        <v>72.089639529999999</v>
      </c>
    </row>
    <row r="27" spans="1:5" ht="10.15" customHeight="1" x14ac:dyDescent="0.15">
      <c r="A27" s="296">
        <v>20</v>
      </c>
      <c r="B27" s="300" t="s">
        <v>1194</v>
      </c>
      <c r="C27" s="301">
        <v>50.541453799999999</v>
      </c>
    </row>
    <row r="28" spans="1:5" ht="10.15" customHeight="1" x14ac:dyDescent="0.15">
      <c r="A28" s="296">
        <v>21</v>
      </c>
      <c r="B28" s="300" t="s">
        <v>1521</v>
      </c>
      <c r="C28" s="301">
        <v>46.287672620000002</v>
      </c>
    </row>
    <row r="29" spans="1:5" ht="10.15" customHeight="1" x14ac:dyDescent="0.15">
      <c r="A29" s="857">
        <v>22</v>
      </c>
      <c r="B29" s="637" t="s">
        <v>1528</v>
      </c>
      <c r="C29" s="638">
        <v>40.442133370000001</v>
      </c>
    </row>
    <row r="30" spans="1:5" ht="10.15" customHeight="1" x14ac:dyDescent="0.15">
      <c r="A30" s="296">
        <v>23</v>
      </c>
      <c r="B30" s="300" t="s">
        <v>1530</v>
      </c>
      <c r="C30" s="301">
        <v>37.061132120000003</v>
      </c>
    </row>
    <row r="31" spans="1:5" ht="10.15" customHeight="1" x14ac:dyDescent="0.15">
      <c r="A31" s="857">
        <v>24</v>
      </c>
      <c r="B31" s="637" t="s">
        <v>1052</v>
      </c>
      <c r="C31" s="638">
        <v>29.54182891</v>
      </c>
    </row>
    <row r="32" spans="1:5" ht="10.15" customHeight="1" x14ac:dyDescent="0.15">
      <c r="A32" s="296">
        <v>25</v>
      </c>
      <c r="B32" s="300" t="s">
        <v>1536</v>
      </c>
      <c r="C32" s="301">
        <v>27.905656100000002</v>
      </c>
    </row>
    <row r="33" spans="1:5" ht="10.15" customHeight="1" x14ac:dyDescent="0.15">
      <c r="A33" s="296">
        <v>26</v>
      </c>
      <c r="B33" s="300" t="s">
        <v>1548</v>
      </c>
      <c r="C33" s="301">
        <v>22.322946630000001</v>
      </c>
    </row>
    <row r="34" spans="1:5" ht="10.15" customHeight="1" x14ac:dyDescent="0.15">
      <c r="A34" s="296">
        <v>27</v>
      </c>
      <c r="B34" s="300" t="s">
        <v>1057</v>
      </c>
      <c r="C34" s="301">
        <v>18.30111316</v>
      </c>
    </row>
    <row r="35" spans="1:5" ht="10.15" customHeight="1" x14ac:dyDescent="0.15">
      <c r="A35" s="296">
        <v>28</v>
      </c>
      <c r="B35" s="300" t="s">
        <v>1535</v>
      </c>
      <c r="C35" s="301">
        <v>14.28062905</v>
      </c>
    </row>
    <row r="36" spans="1:5" ht="10.15" customHeight="1" x14ac:dyDescent="0.15">
      <c r="A36" s="296">
        <v>29</v>
      </c>
      <c r="B36" s="300" t="s">
        <v>1549</v>
      </c>
      <c r="C36" s="301">
        <v>12.831701580000001</v>
      </c>
    </row>
    <row r="37" spans="1:5" ht="10.15" customHeight="1" x14ac:dyDescent="0.15">
      <c r="A37" s="296">
        <v>30</v>
      </c>
      <c r="B37" s="300" t="s">
        <v>1545</v>
      </c>
      <c r="C37" s="301">
        <v>12.154022429999999</v>
      </c>
    </row>
    <row r="38" spans="1:5" ht="10.15" customHeight="1" x14ac:dyDescent="0.15">
      <c r="A38" s="857">
        <v>31</v>
      </c>
      <c r="B38" s="637" t="s">
        <v>1524</v>
      </c>
      <c r="C38" s="638">
        <v>7.8793112550000002</v>
      </c>
    </row>
    <row r="39" spans="1:5" ht="10.15" customHeight="1" x14ac:dyDescent="0.15">
      <c r="A39" s="296">
        <v>32</v>
      </c>
      <c r="B39" s="300" t="s">
        <v>1543</v>
      </c>
      <c r="C39" s="301">
        <v>3.0975016169999998</v>
      </c>
    </row>
    <row r="40" spans="1:5" ht="10.15" customHeight="1" x14ac:dyDescent="0.15">
      <c r="A40" s="296">
        <v>33</v>
      </c>
      <c r="B40" s="300" t="s">
        <v>1062</v>
      </c>
      <c r="C40" s="301">
        <v>2.7791128459999999</v>
      </c>
    </row>
    <row r="41" spans="1:5" ht="10.15" customHeight="1" x14ac:dyDescent="0.15">
      <c r="A41" s="296">
        <v>34</v>
      </c>
      <c r="B41" s="300" t="s">
        <v>1674</v>
      </c>
      <c r="C41" s="301">
        <v>1.499561693</v>
      </c>
    </row>
    <row r="42" spans="1:5" ht="10.15" customHeight="1" x14ac:dyDescent="0.15">
      <c r="A42" s="857">
        <v>35</v>
      </c>
      <c r="B42" s="637" t="s">
        <v>1525</v>
      </c>
      <c r="C42" s="638">
        <v>1.3751943230000001</v>
      </c>
    </row>
    <row r="43" spans="1:5" ht="10.15" customHeight="1" x14ac:dyDescent="0.15">
      <c r="A43" s="296">
        <v>36</v>
      </c>
      <c r="B43" s="300" t="s">
        <v>1538</v>
      </c>
      <c r="C43" s="301">
        <v>0.97587596099999996</v>
      </c>
    </row>
    <row r="44" spans="1:5" s="308" customFormat="1" ht="10.15" customHeight="1" x14ac:dyDescent="0.15">
      <c r="A44" s="296">
        <v>37</v>
      </c>
      <c r="B44" s="300" t="s">
        <v>1546</v>
      </c>
      <c r="C44" s="301">
        <v>0</v>
      </c>
      <c r="E44" s="299"/>
    </row>
    <row r="45" spans="1:5" s="308" customFormat="1" ht="10.15" customHeight="1" x14ac:dyDescent="0.15">
      <c r="A45" s="296">
        <v>38</v>
      </c>
      <c r="B45" s="300" t="s">
        <v>1551</v>
      </c>
      <c r="C45" s="301">
        <v>-0.71528634999999996</v>
      </c>
      <c r="E45" s="299"/>
    </row>
    <row r="46" spans="1:5" ht="10.15" customHeight="1" x14ac:dyDescent="0.15">
      <c r="A46" s="296">
        <v>39</v>
      </c>
      <c r="B46" s="300" t="s">
        <v>1178</v>
      </c>
      <c r="C46" s="301" t="s">
        <v>1179</v>
      </c>
    </row>
    <row r="47" spans="1:5" ht="10.15" customHeight="1" x14ac:dyDescent="0.15">
      <c r="A47" s="296">
        <v>40</v>
      </c>
      <c r="B47" s="300" t="s">
        <v>1055</v>
      </c>
      <c r="C47" s="301" t="s">
        <v>1179</v>
      </c>
    </row>
    <row r="48" spans="1:5" ht="10.15" customHeight="1" x14ac:dyDescent="0.15">
      <c r="A48" s="296">
        <v>41</v>
      </c>
      <c r="B48" s="300" t="s">
        <v>1180</v>
      </c>
      <c r="C48" s="301" t="s">
        <v>1179</v>
      </c>
    </row>
    <row r="49" spans="1:3" ht="10.15" customHeight="1" x14ac:dyDescent="0.15">
      <c r="A49" s="296">
        <v>42</v>
      </c>
      <c r="B49" s="300" t="s">
        <v>1553</v>
      </c>
      <c r="C49" s="301" t="s">
        <v>1179</v>
      </c>
    </row>
    <row r="50" spans="1:3" ht="10.15" customHeight="1" x14ac:dyDescent="0.15">
      <c r="A50" s="296">
        <v>43</v>
      </c>
      <c r="B50" s="300" t="s">
        <v>1534</v>
      </c>
      <c r="C50" s="301" t="s">
        <v>1179</v>
      </c>
    </row>
    <row r="51" spans="1:3" ht="10.15" customHeight="1" x14ac:dyDescent="0.15">
      <c r="A51" s="296">
        <v>44</v>
      </c>
      <c r="B51" s="300" t="s">
        <v>1552</v>
      </c>
      <c r="C51" s="301" t="s">
        <v>1179</v>
      </c>
    </row>
    <row r="52" spans="1:3" ht="10.15" customHeight="1" x14ac:dyDescent="0.15">
      <c r="A52" s="296">
        <v>45</v>
      </c>
      <c r="B52" s="300" t="s">
        <v>1539</v>
      </c>
      <c r="C52" s="301" t="s">
        <v>1179</v>
      </c>
    </row>
    <row r="53" spans="1:3" ht="10.15" customHeight="1" x14ac:dyDescent="0.15"/>
    <row r="54" spans="1:3" ht="10.15" customHeight="1" x14ac:dyDescent="0.15">
      <c r="A54" s="309" t="s">
        <v>1089</v>
      </c>
    </row>
    <row r="55" spans="1:3" ht="10.15" customHeight="1" x14ac:dyDescent="0.15">
      <c r="A55" s="310" t="s">
        <v>1181</v>
      </c>
    </row>
    <row r="56" spans="1:3" ht="10.15" customHeight="1" x14ac:dyDescent="0.15">
      <c r="A56" s="310" t="s">
        <v>1182</v>
      </c>
    </row>
  </sheetData>
  <hyperlinks>
    <hyperlink ref="A54" r:id="rId1" tooltip="Click once to display linked information. Click and hold to select this cell." display="http://dx.doi.org/10.1787/data-00669-en"/>
  </hyperlinks>
  <pageMargins left="0.75" right="0.75" top="1" bottom="1" header="0.5" footer="0.5"/>
  <pageSetup orientation="portrait"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4"/>
  <sheetViews>
    <sheetView zoomScale="80" zoomScaleNormal="80" workbookViewId="0"/>
  </sheetViews>
  <sheetFormatPr defaultColWidth="9.140625" defaultRowHeight="12.75" x14ac:dyDescent="0.2"/>
  <cols>
    <col min="1" max="1" width="3.7109375" style="365" customWidth="1"/>
    <col min="2" max="2" width="7.85546875" style="365" customWidth="1"/>
    <col min="3" max="3" width="8.28515625" style="367" customWidth="1"/>
    <col min="4" max="4" width="9.42578125" style="365" customWidth="1"/>
    <col min="5" max="5" width="5.5703125" style="365" customWidth="1"/>
    <col min="6" max="6" width="11.5703125" style="365" customWidth="1"/>
    <col min="7" max="7" width="5.5703125" style="367" customWidth="1"/>
    <col min="8" max="8" width="8.85546875" style="365" customWidth="1"/>
    <col min="9" max="9" width="5.5703125" style="365" customWidth="1"/>
    <col min="10" max="10" width="10.85546875" style="365" customWidth="1"/>
    <col min="11" max="11" width="5.5703125" style="365" customWidth="1"/>
    <col min="12" max="15" width="9.140625" style="365"/>
    <col min="16" max="16" width="13.5703125" style="365" customWidth="1"/>
    <col min="17" max="17" width="11.28515625" style="365" customWidth="1"/>
    <col min="18" max="16384" width="9.140625" style="365"/>
  </cols>
  <sheetData>
    <row r="1" spans="1:11" ht="13.9" x14ac:dyDescent="0.3">
      <c r="A1" s="366" t="s">
        <v>1265</v>
      </c>
    </row>
    <row r="2" spans="1:11" ht="13.9" x14ac:dyDescent="0.3">
      <c r="A2" s="368" t="s">
        <v>1266</v>
      </c>
    </row>
    <row r="3" spans="1:11" ht="13.15" customHeight="1" x14ac:dyDescent="0.3">
      <c r="A3" s="653"/>
    </row>
    <row r="4" spans="1:11" ht="40.15" customHeight="1" x14ac:dyDescent="0.3">
      <c r="A4" s="896"/>
      <c r="B4" s="1035" t="s">
        <v>1267</v>
      </c>
      <c r="C4" s="1035"/>
      <c r="D4" s="1035" t="s">
        <v>1440</v>
      </c>
      <c r="E4" s="1035"/>
      <c r="F4" s="1035" t="s">
        <v>1268</v>
      </c>
      <c r="G4" s="1035"/>
      <c r="H4" s="1035" t="s">
        <v>1269</v>
      </c>
      <c r="I4" s="1035"/>
      <c r="J4" s="1035" t="s">
        <v>1270</v>
      </c>
      <c r="K4" s="1035"/>
    </row>
    <row r="5" spans="1:11" ht="13.15" customHeight="1" thickBot="1" x14ac:dyDescent="0.35">
      <c r="A5" s="388">
        <v>1</v>
      </c>
      <c r="B5" s="389" t="s">
        <v>1190</v>
      </c>
      <c r="C5" s="390">
        <v>36.850358422939067</v>
      </c>
      <c r="D5" s="391" t="s">
        <v>1192</v>
      </c>
      <c r="E5" s="392">
        <v>38.36444087895007</v>
      </c>
      <c r="F5" s="391" t="s">
        <v>1543</v>
      </c>
      <c r="G5" s="392">
        <v>91.767777664909687</v>
      </c>
      <c r="H5" s="391" t="s">
        <v>1526</v>
      </c>
      <c r="I5" s="392">
        <v>19.96895199036824</v>
      </c>
      <c r="J5" s="391" t="s">
        <v>1541</v>
      </c>
      <c r="K5" s="393">
        <v>5.2328111401218447</v>
      </c>
    </row>
    <row r="6" spans="1:11" ht="13.15" customHeight="1" thickBot="1" x14ac:dyDescent="0.25">
      <c r="A6" s="387">
        <v>2</v>
      </c>
      <c r="B6" s="373" t="s">
        <v>1526</v>
      </c>
      <c r="C6" s="377">
        <v>34.276324291689214</v>
      </c>
      <c r="D6" s="376" t="s">
        <v>1190</v>
      </c>
      <c r="E6" s="379">
        <v>33.139187574671446</v>
      </c>
      <c r="F6" s="372" t="s">
        <v>1061</v>
      </c>
      <c r="G6" s="380">
        <v>85.253634819934135</v>
      </c>
      <c r="H6" s="372" t="s">
        <v>1189</v>
      </c>
      <c r="I6" s="380">
        <v>12.759270898805783</v>
      </c>
      <c r="J6" s="372" t="s">
        <v>1542</v>
      </c>
      <c r="K6" s="377">
        <v>4.7662936142198822</v>
      </c>
    </row>
    <row r="7" spans="1:11" ht="13.15" customHeight="1" thickBot="1" x14ac:dyDescent="0.25">
      <c r="A7" s="387">
        <v>3</v>
      </c>
      <c r="B7" s="373" t="s">
        <v>1527</v>
      </c>
      <c r="C7" s="377">
        <v>33.395176252319111</v>
      </c>
      <c r="D7" s="372" t="s">
        <v>1535</v>
      </c>
      <c r="E7" s="380">
        <v>31.751824817518248</v>
      </c>
      <c r="F7" s="372" t="s">
        <v>1146</v>
      </c>
      <c r="G7" s="380">
        <v>79.856312634420902</v>
      </c>
      <c r="H7" s="372" t="s">
        <v>1527</v>
      </c>
      <c r="I7" s="380">
        <v>10.992578849721706</v>
      </c>
      <c r="J7" s="372" t="s">
        <v>1526</v>
      </c>
      <c r="K7" s="377">
        <v>2.4519164932703252</v>
      </c>
    </row>
    <row r="8" spans="1:11" ht="13.15" customHeight="1" thickBot="1" x14ac:dyDescent="0.35">
      <c r="A8" s="387">
        <v>4</v>
      </c>
      <c r="B8" s="373" t="s">
        <v>1189</v>
      </c>
      <c r="C8" s="377">
        <v>32.746700188560652</v>
      </c>
      <c r="D8" s="584" t="s">
        <v>1524</v>
      </c>
      <c r="E8" s="585">
        <v>29.450915141430947</v>
      </c>
      <c r="F8" s="372" t="s">
        <v>1546</v>
      </c>
      <c r="G8" s="380">
        <v>72.685577959825281</v>
      </c>
      <c r="H8" s="372" t="s">
        <v>1544</v>
      </c>
      <c r="I8" s="380">
        <v>6.2033297508586847</v>
      </c>
      <c r="J8" s="584" t="s">
        <v>1524</v>
      </c>
      <c r="K8" s="589">
        <v>2.2462562396006653</v>
      </c>
    </row>
    <row r="9" spans="1:11" ht="13.15" customHeight="1" x14ac:dyDescent="0.3">
      <c r="A9" s="394">
        <v>5</v>
      </c>
      <c r="B9" s="395" t="s">
        <v>1530</v>
      </c>
      <c r="C9" s="396">
        <v>19.164578111946533</v>
      </c>
      <c r="D9" s="397" t="s">
        <v>1537</v>
      </c>
      <c r="E9" s="398">
        <v>29.251350656032933</v>
      </c>
      <c r="F9" s="397" t="s">
        <v>1149</v>
      </c>
      <c r="G9" s="398">
        <v>70.648809523809518</v>
      </c>
      <c r="H9" s="397" t="s">
        <v>1149</v>
      </c>
      <c r="I9" s="398">
        <v>4.5694444444444446</v>
      </c>
      <c r="J9" s="397" t="s">
        <v>1527</v>
      </c>
      <c r="K9" s="396">
        <v>2.1103896103896105</v>
      </c>
    </row>
    <row r="10" spans="1:11" ht="13.15" customHeight="1" thickBot="1" x14ac:dyDescent="0.25">
      <c r="A10" s="388">
        <v>6</v>
      </c>
      <c r="B10" s="582" t="s">
        <v>1524</v>
      </c>
      <c r="C10" s="583">
        <v>18.302828618968388</v>
      </c>
      <c r="D10" s="391" t="s">
        <v>1544</v>
      </c>
      <c r="E10" s="392">
        <v>28.277367653655617</v>
      </c>
      <c r="F10" s="391" t="s">
        <v>1542</v>
      </c>
      <c r="G10" s="392">
        <v>65.233706385780124</v>
      </c>
      <c r="H10" s="587" t="s">
        <v>1524</v>
      </c>
      <c r="I10" s="588">
        <v>3.9101497504159735</v>
      </c>
      <c r="J10" s="391" t="s">
        <v>1149</v>
      </c>
      <c r="K10" s="393">
        <v>1.9246031746031744</v>
      </c>
    </row>
    <row r="11" spans="1:11" ht="13.15" customHeight="1" thickBot="1" x14ac:dyDescent="0.35">
      <c r="A11" s="387">
        <v>7</v>
      </c>
      <c r="B11" s="373" t="s">
        <v>1520</v>
      </c>
      <c r="C11" s="377">
        <v>15.258286055538967</v>
      </c>
      <c r="D11" s="372" t="s">
        <v>1547</v>
      </c>
      <c r="E11" s="380">
        <v>25.85144339928641</v>
      </c>
      <c r="F11" s="372" t="s">
        <v>1520</v>
      </c>
      <c r="G11" s="380">
        <v>62.735144819349067</v>
      </c>
      <c r="H11" s="372" t="s">
        <v>1192</v>
      </c>
      <c r="I11" s="380">
        <v>3.815636085588578</v>
      </c>
      <c r="J11" s="372" t="s">
        <v>1547</v>
      </c>
      <c r="K11" s="377">
        <v>1.7515407071034705</v>
      </c>
    </row>
    <row r="12" spans="1:11" ht="13.15" customHeight="1" thickBot="1" x14ac:dyDescent="0.35">
      <c r="A12" s="387">
        <v>8</v>
      </c>
      <c r="B12" s="373" t="s">
        <v>1192</v>
      </c>
      <c r="C12" s="377">
        <v>15.135941436754955</v>
      </c>
      <c r="D12" s="372" t="s">
        <v>1530</v>
      </c>
      <c r="E12" s="380">
        <v>23.391812865497073</v>
      </c>
      <c r="F12" s="372" t="s">
        <v>1541</v>
      </c>
      <c r="G12" s="380">
        <v>60.552654482158395</v>
      </c>
      <c r="H12" s="372" t="s">
        <v>1061</v>
      </c>
      <c r="I12" s="380">
        <v>3.21829641224027</v>
      </c>
      <c r="J12" s="372" t="s">
        <v>1544</v>
      </c>
      <c r="K12" s="377">
        <v>1.5340669868479948</v>
      </c>
    </row>
    <row r="13" spans="1:11" ht="13.15" customHeight="1" thickBot="1" x14ac:dyDescent="0.35">
      <c r="A13" s="387">
        <v>9</v>
      </c>
      <c r="B13" s="373" t="s">
        <v>1547</v>
      </c>
      <c r="C13" s="377">
        <v>14.271813168991244</v>
      </c>
      <c r="D13" s="372" t="s">
        <v>1520</v>
      </c>
      <c r="E13" s="380">
        <v>21.498954911914005</v>
      </c>
      <c r="F13" s="372" t="s">
        <v>1537</v>
      </c>
      <c r="G13" s="380">
        <v>59.248777977874965</v>
      </c>
      <c r="H13" s="372" t="s">
        <v>1530</v>
      </c>
      <c r="I13" s="380">
        <v>2.2890559732664997</v>
      </c>
      <c r="J13" s="372" t="s">
        <v>1530</v>
      </c>
      <c r="K13" s="377">
        <v>1.4536340852130327</v>
      </c>
    </row>
    <row r="14" spans="1:11" ht="13.15" customHeight="1" x14ac:dyDescent="0.3">
      <c r="A14" s="394">
        <v>10</v>
      </c>
      <c r="B14" s="395" t="s">
        <v>1541</v>
      </c>
      <c r="C14" s="396">
        <v>13.642297650130548</v>
      </c>
      <c r="D14" s="397" t="s">
        <v>1541</v>
      </c>
      <c r="E14" s="398">
        <v>20.180591818973021</v>
      </c>
      <c r="F14" s="397" t="s">
        <v>1544</v>
      </c>
      <c r="G14" s="398">
        <v>58.461954690932458</v>
      </c>
      <c r="H14" s="397" t="s">
        <v>1535</v>
      </c>
      <c r="I14" s="398">
        <v>1.824817518248175</v>
      </c>
      <c r="J14" s="397" t="s">
        <v>1189</v>
      </c>
      <c r="K14" s="396">
        <v>1.3199245757385292</v>
      </c>
    </row>
    <row r="15" spans="1:11" ht="13.15" customHeight="1" thickBot="1" x14ac:dyDescent="0.25">
      <c r="A15" s="388">
        <v>11</v>
      </c>
      <c r="B15" s="399" t="s">
        <v>1546</v>
      </c>
      <c r="C15" s="393">
        <v>11.544774286334805</v>
      </c>
      <c r="D15" s="391" t="s">
        <v>1542</v>
      </c>
      <c r="E15" s="392">
        <v>19.071757735352204</v>
      </c>
      <c r="F15" s="391" t="s">
        <v>1535</v>
      </c>
      <c r="G15" s="392">
        <v>57.725060827250608</v>
      </c>
      <c r="H15" s="391" t="s">
        <v>1146</v>
      </c>
      <c r="I15" s="392">
        <v>1.4139935020363337</v>
      </c>
      <c r="J15" s="391" t="s">
        <v>1537</v>
      </c>
      <c r="K15" s="393">
        <v>0.75894005659891939</v>
      </c>
    </row>
    <row r="16" spans="1:11" ht="13.15" customHeight="1" thickBot="1" x14ac:dyDescent="0.25">
      <c r="A16" s="387">
        <v>12</v>
      </c>
      <c r="B16" s="373" t="s">
        <v>1542</v>
      </c>
      <c r="C16" s="377">
        <v>10.230414746543778</v>
      </c>
      <c r="D16" s="372" t="s">
        <v>1149</v>
      </c>
      <c r="E16" s="380">
        <v>17.952380952380953</v>
      </c>
      <c r="F16" s="372" t="s">
        <v>1547</v>
      </c>
      <c r="G16" s="380">
        <v>57.703535517353231</v>
      </c>
      <c r="H16" s="372" t="s">
        <v>1537</v>
      </c>
      <c r="I16" s="380">
        <v>0.93902752765629027</v>
      </c>
      <c r="J16" s="372" t="s">
        <v>1546</v>
      </c>
      <c r="K16" s="377">
        <v>0.56020882060686084</v>
      </c>
    </row>
    <row r="17" spans="1:25" ht="13.15" customHeight="1" thickBot="1" x14ac:dyDescent="0.25">
      <c r="A17" s="387">
        <v>13</v>
      </c>
      <c r="B17" s="373" t="s">
        <v>1537</v>
      </c>
      <c r="C17" s="377">
        <v>9.7890403910470791</v>
      </c>
      <c r="D17" s="372" t="s">
        <v>1526</v>
      </c>
      <c r="E17" s="380">
        <v>15.315579738477311</v>
      </c>
      <c r="F17" s="372" t="s">
        <v>1530</v>
      </c>
      <c r="G17" s="380">
        <v>53.71762740183793</v>
      </c>
      <c r="H17" s="372" t="s">
        <v>1542</v>
      </c>
      <c r="I17" s="380">
        <v>0.69782751810401578</v>
      </c>
      <c r="J17" s="372" t="s">
        <v>1061</v>
      </c>
      <c r="K17" s="377">
        <v>0.52214429355303493</v>
      </c>
    </row>
    <row r="18" spans="1:25" ht="13.15" customHeight="1" thickBot="1" x14ac:dyDescent="0.35">
      <c r="A18" s="387">
        <v>14</v>
      </c>
      <c r="B18" s="373" t="s">
        <v>1535</v>
      </c>
      <c r="C18" s="377">
        <v>8.5766423357664241</v>
      </c>
      <c r="D18" s="372" t="s">
        <v>1546</v>
      </c>
      <c r="E18" s="380">
        <v>14.888883985032644</v>
      </c>
      <c r="F18" s="584" t="s">
        <v>1524</v>
      </c>
      <c r="G18" s="586">
        <v>46.089850249584025</v>
      </c>
      <c r="H18" s="372" t="s">
        <v>1543</v>
      </c>
      <c r="I18" s="380">
        <v>0.50226300522579259</v>
      </c>
      <c r="J18" s="372" t="s">
        <v>1520</v>
      </c>
      <c r="K18" s="377">
        <v>0.41803523439832785</v>
      </c>
    </row>
    <row r="19" spans="1:25" ht="13.15" customHeight="1" x14ac:dyDescent="0.3">
      <c r="A19" s="394">
        <v>15</v>
      </c>
      <c r="B19" s="395" t="s">
        <v>1543</v>
      </c>
      <c r="C19" s="396">
        <v>7.6897030440524166</v>
      </c>
      <c r="D19" s="397" t="s">
        <v>1146</v>
      </c>
      <c r="E19" s="398">
        <v>12.911270763739532</v>
      </c>
      <c r="F19" s="397" t="s">
        <v>1189</v>
      </c>
      <c r="G19" s="398">
        <v>43.478944060339408</v>
      </c>
      <c r="H19" s="397" t="s">
        <v>1547</v>
      </c>
      <c r="I19" s="398">
        <v>0.42166720726565032</v>
      </c>
      <c r="J19" s="397" t="s">
        <v>1535</v>
      </c>
      <c r="K19" s="396">
        <v>0.12165450121654502</v>
      </c>
    </row>
    <row r="20" spans="1:25" ht="13.15" customHeight="1" thickBot="1" x14ac:dyDescent="0.35">
      <c r="A20" s="386">
        <v>16</v>
      </c>
      <c r="B20" s="371" t="s">
        <v>1146</v>
      </c>
      <c r="C20" s="381">
        <v>5.7474946231638677</v>
      </c>
      <c r="D20" s="370" t="s">
        <v>1527</v>
      </c>
      <c r="E20" s="378">
        <v>11.804267161410019</v>
      </c>
      <c r="F20" s="370" t="s">
        <v>1192</v>
      </c>
      <c r="G20" s="378">
        <v>42.682728104591547</v>
      </c>
      <c r="H20" s="370" t="s">
        <v>1541</v>
      </c>
      <c r="I20" s="378">
        <v>0.39164490861618795</v>
      </c>
      <c r="J20" s="370" t="s">
        <v>1146</v>
      </c>
      <c r="K20" s="381">
        <v>7.0928476639363011E-2</v>
      </c>
    </row>
    <row r="21" spans="1:25" ht="13.15" customHeight="1" thickBot="1" x14ac:dyDescent="0.25">
      <c r="A21" s="387">
        <v>17</v>
      </c>
      <c r="B21" s="373" t="s">
        <v>1544</v>
      </c>
      <c r="C21" s="377">
        <v>5.1292854984336129</v>
      </c>
      <c r="D21" s="372" t="s">
        <v>1189</v>
      </c>
      <c r="E21" s="380">
        <v>9.6637335009428025</v>
      </c>
      <c r="F21" s="372" t="s">
        <v>1527</v>
      </c>
      <c r="G21" s="380">
        <v>41.697588126159559</v>
      </c>
      <c r="H21" s="372" t="s">
        <v>1546</v>
      </c>
      <c r="I21" s="380">
        <v>0.32055494820040764</v>
      </c>
      <c r="J21" s="372" t="s">
        <v>1543</v>
      </c>
      <c r="K21" s="377">
        <v>0</v>
      </c>
    </row>
    <row r="22" spans="1:25" ht="13.15" customHeight="1" thickBot="1" x14ac:dyDescent="0.25">
      <c r="A22" s="387">
        <v>18</v>
      </c>
      <c r="B22" s="373" t="s">
        <v>1149</v>
      </c>
      <c r="C22" s="377">
        <v>4.9047619047619051</v>
      </c>
      <c r="D22" s="372" t="s">
        <v>1061</v>
      </c>
      <c r="E22" s="380">
        <v>8.4419630987787606</v>
      </c>
      <c r="F22" s="376" t="s">
        <v>1190</v>
      </c>
      <c r="G22" s="379">
        <v>30.010454002389487</v>
      </c>
      <c r="H22" s="372" t="s">
        <v>1520</v>
      </c>
      <c r="I22" s="380">
        <v>8.957897879964169E-2</v>
      </c>
      <c r="J22" s="376" t="s">
        <v>1190</v>
      </c>
      <c r="K22" s="382" t="s">
        <v>1179</v>
      </c>
    </row>
    <row r="23" spans="1:25" ht="13.15" customHeight="1" x14ac:dyDescent="0.2">
      <c r="A23" s="394">
        <v>19</v>
      </c>
      <c r="B23" s="395" t="s">
        <v>1061</v>
      </c>
      <c r="C23" s="396">
        <v>2.5639613626332785</v>
      </c>
      <c r="D23" s="397" t="s">
        <v>1543</v>
      </c>
      <c r="E23" s="398">
        <v>4.0256285812104733E-2</v>
      </c>
      <c r="F23" s="397" t="s">
        <v>1526</v>
      </c>
      <c r="G23" s="398">
        <v>27.987227486194932</v>
      </c>
      <c r="H23" s="897" t="s">
        <v>1190</v>
      </c>
      <c r="I23" s="898" t="s">
        <v>1179</v>
      </c>
      <c r="J23" s="397" t="s">
        <v>1192</v>
      </c>
      <c r="K23" s="899" t="s">
        <v>1179</v>
      </c>
    </row>
    <row r="25" spans="1:25" x14ac:dyDescent="0.2">
      <c r="B25" s="374" t="s">
        <v>1272</v>
      </c>
    </row>
    <row r="26" spans="1:25" x14ac:dyDescent="0.2">
      <c r="B26" s="375" t="s">
        <v>1273</v>
      </c>
    </row>
    <row r="27" spans="1:25" x14ac:dyDescent="0.2">
      <c r="B27" s="375" t="s">
        <v>1274</v>
      </c>
    </row>
    <row r="28" spans="1:25" x14ac:dyDescent="0.2">
      <c r="B28" s="375" t="s">
        <v>1275</v>
      </c>
    </row>
    <row r="29" spans="1:25" x14ac:dyDescent="0.2">
      <c r="B29" s="375" t="s">
        <v>1276</v>
      </c>
    </row>
    <row r="30" spans="1:25" s="367" customFormat="1" x14ac:dyDescent="0.2">
      <c r="A30" s="365"/>
      <c r="B30" s="375" t="s">
        <v>1277</v>
      </c>
      <c r="D30" s="365"/>
      <c r="E30" s="365"/>
      <c r="F30" s="365"/>
      <c r="H30" s="365"/>
      <c r="I30" s="365"/>
      <c r="J30" s="365"/>
      <c r="K30" s="365"/>
      <c r="L30" s="365"/>
      <c r="M30" s="365"/>
      <c r="N30" s="365"/>
      <c r="R30" s="365"/>
      <c r="S30" s="365"/>
      <c r="T30" s="365"/>
      <c r="U30" s="365"/>
      <c r="V30" s="365"/>
      <c r="W30" s="365"/>
      <c r="X30" s="365"/>
      <c r="Y30" s="365"/>
    </row>
    <row r="31" spans="1:25" s="367" customFormat="1" x14ac:dyDescent="0.2">
      <c r="A31" s="365"/>
      <c r="B31" s="375" t="s">
        <v>1278</v>
      </c>
      <c r="D31" s="365"/>
      <c r="E31" s="365"/>
      <c r="F31" s="365"/>
      <c r="H31" s="365"/>
      <c r="I31" s="365"/>
      <c r="J31" s="365"/>
      <c r="K31" s="365"/>
      <c r="L31" s="365"/>
      <c r="M31" s="365"/>
      <c r="N31" s="365"/>
      <c r="R31" s="365"/>
      <c r="S31" s="365"/>
      <c r="T31" s="365"/>
      <c r="U31" s="365"/>
      <c r="V31" s="365"/>
      <c r="W31" s="365"/>
      <c r="X31" s="365"/>
      <c r="Y31" s="365"/>
    </row>
    <row r="34" spans="2:3" x14ac:dyDescent="0.2">
      <c r="C34" s="383" t="s">
        <v>1279</v>
      </c>
    </row>
    <row r="35" spans="2:3" x14ac:dyDescent="0.2">
      <c r="B35" s="365" t="s">
        <v>1050</v>
      </c>
      <c r="C35" s="384" t="s">
        <v>1179</v>
      </c>
    </row>
    <row r="36" spans="2:3" x14ac:dyDescent="0.2">
      <c r="B36" s="365" t="s">
        <v>1148</v>
      </c>
      <c r="C36" s="384">
        <v>15632</v>
      </c>
    </row>
    <row r="37" spans="2:3" x14ac:dyDescent="0.2">
      <c r="B37" s="365" t="s">
        <v>1151</v>
      </c>
      <c r="C37" s="384">
        <v>8305</v>
      </c>
    </row>
    <row r="38" spans="2:3" x14ac:dyDescent="0.2">
      <c r="B38" s="369" t="s">
        <v>1054</v>
      </c>
      <c r="C38" s="385">
        <v>15049</v>
      </c>
    </row>
    <row r="39" spans="2:3" x14ac:dyDescent="0.2">
      <c r="B39" s="365" t="s">
        <v>1044</v>
      </c>
      <c r="C39" s="384">
        <v>360460</v>
      </c>
    </row>
    <row r="40" spans="2:3" x14ac:dyDescent="0.2">
      <c r="B40" s="365" t="s">
        <v>1051</v>
      </c>
      <c r="C40" s="384" t="s">
        <v>1179</v>
      </c>
    </row>
    <row r="41" spans="2:3" x14ac:dyDescent="0.2">
      <c r="B41" s="365" t="s">
        <v>1058</v>
      </c>
      <c r="C41" s="384">
        <v>1327</v>
      </c>
    </row>
    <row r="42" spans="2:3" x14ac:dyDescent="0.2">
      <c r="B42" s="365" t="s">
        <v>1150</v>
      </c>
      <c r="C42" s="384">
        <v>3462</v>
      </c>
    </row>
    <row r="43" spans="2:3" ht="13.9" x14ac:dyDescent="0.3">
      <c r="B43" s="365" t="s">
        <v>1152</v>
      </c>
      <c r="C43" s="384">
        <v>9603</v>
      </c>
    </row>
    <row r="44" spans="2:3" ht="13.9" x14ac:dyDescent="0.3">
      <c r="B44" s="365" t="s">
        <v>1149</v>
      </c>
      <c r="C44" s="384" t="s">
        <v>1179</v>
      </c>
    </row>
    <row r="45" spans="2:3" ht="13.9" x14ac:dyDescent="0.3">
      <c r="B45" s="365" t="s">
        <v>1048</v>
      </c>
      <c r="C45" s="384">
        <v>43100</v>
      </c>
    </row>
    <row r="46" spans="2:3" ht="13.9" x14ac:dyDescent="0.3">
      <c r="B46" s="365" t="s">
        <v>1060</v>
      </c>
      <c r="C46" s="384" t="s">
        <v>1179</v>
      </c>
    </row>
    <row r="47" spans="2:3" ht="13.9" x14ac:dyDescent="0.3">
      <c r="B47" s="365" t="s">
        <v>1061</v>
      </c>
      <c r="C47" s="384">
        <v>19034</v>
      </c>
    </row>
    <row r="48" spans="2:3" ht="13.9" x14ac:dyDescent="0.3">
      <c r="B48" s="365" t="s">
        <v>1153</v>
      </c>
      <c r="C48" s="384" t="s">
        <v>1179</v>
      </c>
    </row>
    <row r="49" spans="2:3" ht="13.9" x14ac:dyDescent="0.3">
      <c r="B49" s="365" t="s">
        <v>1086</v>
      </c>
      <c r="C49" s="384" t="s">
        <v>1179</v>
      </c>
    </row>
    <row r="50" spans="2:3" ht="13.9" x14ac:dyDescent="0.3">
      <c r="B50" s="365" t="s">
        <v>1049</v>
      </c>
      <c r="C50" s="384">
        <v>6477</v>
      </c>
    </row>
    <row r="51" spans="2:3" ht="13.9" x14ac:dyDescent="0.3">
      <c r="B51" s="365" t="s">
        <v>1053</v>
      </c>
      <c r="C51" s="384">
        <v>83015</v>
      </c>
    </row>
    <row r="52" spans="2:3" ht="13.9" x14ac:dyDescent="0.3">
      <c r="B52" s="365" t="s">
        <v>1271</v>
      </c>
      <c r="C52" s="384">
        <v>46062</v>
      </c>
    </row>
    <row r="53" spans="2:3" ht="13.9" x14ac:dyDescent="0.3">
      <c r="B53" s="365" t="s">
        <v>1045</v>
      </c>
      <c r="C53" s="384">
        <v>77423.512499999997</v>
      </c>
    </row>
    <row r="54" spans="2:3" ht="13.9" x14ac:dyDescent="0.3">
      <c r="B54" s="365" t="s">
        <v>1056</v>
      </c>
      <c r="C54" s="384">
        <v>708900</v>
      </c>
    </row>
  </sheetData>
  <mergeCells count="5">
    <mergeCell ref="B4:C4"/>
    <mergeCell ref="D4:E4"/>
    <mergeCell ref="F4:G4"/>
    <mergeCell ref="H4:I4"/>
    <mergeCell ref="J4:K4"/>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zoomScale="80" zoomScaleNormal="80" workbookViewId="0"/>
  </sheetViews>
  <sheetFormatPr defaultRowHeight="15" x14ac:dyDescent="0.25"/>
  <cols>
    <col min="1" max="1" width="3.7109375" customWidth="1"/>
    <col min="2" max="2" width="14.42578125" style="3" customWidth="1"/>
    <col min="3" max="3" width="15.28515625" style="3" customWidth="1"/>
    <col min="4" max="4" width="17.7109375" customWidth="1"/>
    <col min="5" max="5" width="14.42578125" customWidth="1"/>
    <col min="6" max="6" width="13.28515625" style="513" customWidth="1"/>
    <col min="7" max="7" width="17.7109375" customWidth="1"/>
  </cols>
  <sheetData>
    <row r="1" spans="1:11" s="63" customFormat="1" ht="12.75" x14ac:dyDescent="0.2">
      <c r="A1" s="521" t="s">
        <v>1410</v>
      </c>
      <c r="B1" s="64"/>
      <c r="C1" s="64"/>
      <c r="F1" s="522"/>
    </row>
    <row r="2" spans="1:11" s="63" customFormat="1" ht="13.9" x14ac:dyDescent="0.3">
      <c r="A2" s="61" t="s">
        <v>1411</v>
      </c>
      <c r="B2" s="64"/>
      <c r="C2" s="64"/>
      <c r="F2" s="522"/>
    </row>
    <row r="3" spans="1:11" ht="14.45" x14ac:dyDescent="0.3">
      <c r="A3" s="332"/>
      <c r="B3" s="400"/>
    </row>
    <row r="4" spans="1:11" ht="43.15" customHeight="1" x14ac:dyDescent="0.3">
      <c r="A4" s="82"/>
      <c r="B4" s="82"/>
      <c r="C4" s="514" t="s">
        <v>1412</v>
      </c>
      <c r="D4" s="515" t="s">
        <v>1413</v>
      </c>
      <c r="J4" s="516"/>
      <c r="K4" s="517"/>
    </row>
    <row r="5" spans="1:11" ht="11.45" customHeight="1" x14ac:dyDescent="0.25">
      <c r="A5" s="334">
        <v>1</v>
      </c>
      <c r="B5" s="334" t="s">
        <v>1184</v>
      </c>
      <c r="C5" s="335">
        <v>46</v>
      </c>
      <c r="D5" s="523">
        <v>0.7</v>
      </c>
      <c r="F5" s="709"/>
      <c r="J5" s="3"/>
      <c r="K5" s="3"/>
    </row>
    <row r="6" spans="1:11" ht="11.45" customHeight="1" x14ac:dyDescent="0.25">
      <c r="A6" s="337">
        <v>2</v>
      </c>
      <c r="B6" s="339" t="s">
        <v>1052</v>
      </c>
      <c r="C6" s="340">
        <v>19</v>
      </c>
      <c r="D6" s="596">
        <v>0.68</v>
      </c>
      <c r="F6" s="709"/>
      <c r="H6" s="657"/>
      <c r="J6" s="3"/>
      <c r="K6" s="3"/>
    </row>
    <row r="7" spans="1:11" ht="11.45" customHeight="1" x14ac:dyDescent="0.25">
      <c r="A7" s="337">
        <v>3</v>
      </c>
      <c r="B7" s="337" t="s">
        <v>1186</v>
      </c>
      <c r="C7" s="338">
        <v>12</v>
      </c>
      <c r="D7" s="524">
        <v>0.67</v>
      </c>
      <c r="F7" s="709"/>
      <c r="H7" s="657"/>
      <c r="J7" s="3"/>
      <c r="K7" s="3"/>
    </row>
    <row r="8" spans="1:11" ht="11.45" customHeight="1" x14ac:dyDescent="0.3">
      <c r="A8" s="337">
        <v>4</v>
      </c>
      <c r="B8" s="337" t="s">
        <v>1529</v>
      </c>
      <c r="C8" s="338">
        <v>49</v>
      </c>
      <c r="D8" s="524">
        <v>0.59</v>
      </c>
      <c r="F8" s="709"/>
      <c r="H8" s="657"/>
      <c r="J8" s="3"/>
      <c r="K8" s="3"/>
    </row>
    <row r="9" spans="1:11" ht="11.45" customHeight="1" x14ac:dyDescent="0.3">
      <c r="A9" s="343">
        <v>5</v>
      </c>
      <c r="B9" s="343" t="s">
        <v>1535</v>
      </c>
      <c r="C9" s="344">
        <v>12</v>
      </c>
      <c r="D9" s="525">
        <v>0.57999999999999996</v>
      </c>
      <c r="F9" s="709"/>
      <c r="H9" s="657"/>
      <c r="J9" s="3"/>
      <c r="K9" s="3"/>
    </row>
    <row r="10" spans="1:11" ht="11.45" customHeight="1" x14ac:dyDescent="0.3">
      <c r="A10" s="334">
        <v>6</v>
      </c>
      <c r="B10" s="334" t="s">
        <v>1061</v>
      </c>
      <c r="C10" s="335">
        <v>12</v>
      </c>
      <c r="D10" s="523">
        <v>0.57999999999999996</v>
      </c>
      <c r="F10" s="709"/>
      <c r="H10" s="657"/>
      <c r="I10" s="328"/>
      <c r="J10" s="520"/>
      <c r="K10" s="520"/>
    </row>
    <row r="11" spans="1:11" ht="11.45" customHeight="1" x14ac:dyDescent="0.3">
      <c r="A11" s="337">
        <v>7</v>
      </c>
      <c r="B11" s="337" t="s">
        <v>1526</v>
      </c>
      <c r="C11" s="338">
        <v>11</v>
      </c>
      <c r="D11" s="524">
        <v>0.55000000000000004</v>
      </c>
      <c r="F11" s="709"/>
      <c r="H11" s="657"/>
      <c r="J11" s="3"/>
      <c r="K11" s="3"/>
    </row>
    <row r="12" spans="1:11" ht="11.45" customHeight="1" x14ac:dyDescent="0.3">
      <c r="A12" s="337">
        <v>8</v>
      </c>
      <c r="B12" s="337" t="s">
        <v>1547</v>
      </c>
      <c r="C12" s="338">
        <v>10</v>
      </c>
      <c r="D12" s="524">
        <v>0.5</v>
      </c>
      <c r="F12" s="709"/>
      <c r="H12" s="657"/>
      <c r="J12" s="3"/>
      <c r="K12" s="3"/>
    </row>
    <row r="13" spans="1:11" ht="11.45" customHeight="1" x14ac:dyDescent="0.3">
      <c r="A13" s="337">
        <v>9</v>
      </c>
      <c r="B13" s="337" t="s">
        <v>1193</v>
      </c>
      <c r="C13" s="338">
        <v>55</v>
      </c>
      <c r="D13" s="524">
        <v>0.49</v>
      </c>
      <c r="F13" s="709"/>
      <c r="H13" s="657"/>
      <c r="J13" s="3"/>
      <c r="K13" s="3"/>
    </row>
    <row r="14" spans="1:11" ht="11.45" customHeight="1" x14ac:dyDescent="0.3">
      <c r="A14" s="343">
        <v>10</v>
      </c>
      <c r="B14" s="341" t="s">
        <v>1528</v>
      </c>
      <c r="C14" s="342">
        <v>20</v>
      </c>
      <c r="D14" s="595">
        <v>0.45</v>
      </c>
      <c r="F14" s="709"/>
      <c r="H14" s="657"/>
      <c r="J14" s="3"/>
      <c r="K14" s="3"/>
    </row>
    <row r="15" spans="1:11" ht="11.45" customHeight="1" x14ac:dyDescent="0.3">
      <c r="A15" s="334">
        <v>11</v>
      </c>
      <c r="B15" s="334" t="s">
        <v>1536</v>
      </c>
      <c r="C15" s="335">
        <v>14</v>
      </c>
      <c r="D15" s="523">
        <v>0.43</v>
      </c>
      <c r="F15" s="709"/>
      <c r="H15" s="657"/>
      <c r="J15" s="3"/>
      <c r="K15" s="3"/>
    </row>
    <row r="16" spans="1:11" ht="11.45" customHeight="1" x14ac:dyDescent="0.3">
      <c r="A16" s="337">
        <v>12</v>
      </c>
      <c r="B16" s="337" t="s">
        <v>1527</v>
      </c>
      <c r="C16" s="338">
        <v>19</v>
      </c>
      <c r="D16" s="524">
        <v>0.42</v>
      </c>
      <c r="F16" s="709"/>
      <c r="H16" s="657"/>
      <c r="J16" s="3"/>
      <c r="K16" s="3"/>
    </row>
    <row r="17" spans="1:11" ht="11.45" customHeight="1" x14ac:dyDescent="0.25">
      <c r="A17" s="337">
        <v>13</v>
      </c>
      <c r="B17" s="337" t="s">
        <v>1542</v>
      </c>
      <c r="C17" s="338">
        <v>13</v>
      </c>
      <c r="D17" s="524">
        <v>0.38</v>
      </c>
      <c r="F17" s="709"/>
      <c r="H17" s="657"/>
      <c r="J17" s="3"/>
      <c r="K17" s="3"/>
    </row>
    <row r="18" spans="1:11" ht="11.45" customHeight="1" x14ac:dyDescent="0.3">
      <c r="A18" s="337">
        <v>14</v>
      </c>
      <c r="B18" s="337" t="s">
        <v>1194</v>
      </c>
      <c r="C18" s="338">
        <v>11</v>
      </c>
      <c r="D18" s="524">
        <v>0.36</v>
      </c>
      <c r="F18" s="709"/>
      <c r="H18" s="657"/>
      <c r="J18" s="3"/>
      <c r="K18" s="3"/>
    </row>
    <row r="19" spans="1:11" ht="11.45" customHeight="1" x14ac:dyDescent="0.25">
      <c r="A19" s="343">
        <v>15</v>
      </c>
      <c r="B19" s="343" t="s">
        <v>1195</v>
      </c>
      <c r="C19" s="344">
        <v>18</v>
      </c>
      <c r="D19" s="525">
        <v>0.33</v>
      </c>
      <c r="F19" s="709"/>
      <c r="H19" s="657"/>
      <c r="J19" s="3"/>
      <c r="K19" s="3"/>
    </row>
    <row r="20" spans="1:11" ht="11.45" customHeight="1" x14ac:dyDescent="0.3">
      <c r="A20" s="82">
        <v>16</v>
      </c>
      <c r="B20" s="518" t="s">
        <v>1190</v>
      </c>
      <c r="C20" s="50">
        <v>22</v>
      </c>
      <c r="D20" s="519">
        <v>0.32</v>
      </c>
      <c r="F20" s="710"/>
      <c r="H20" s="657"/>
      <c r="J20" s="3"/>
      <c r="K20" s="3"/>
    </row>
    <row r="21" spans="1:11" ht="11.45" customHeight="1" x14ac:dyDescent="0.3">
      <c r="A21" s="82">
        <v>17</v>
      </c>
      <c r="B21" s="82" t="s">
        <v>1541</v>
      </c>
      <c r="C21" s="333">
        <v>11</v>
      </c>
      <c r="D21" s="402">
        <v>0.27</v>
      </c>
      <c r="F21" s="709"/>
      <c r="H21" s="657"/>
      <c r="J21" s="3"/>
      <c r="K21" s="3"/>
    </row>
    <row r="22" spans="1:11" ht="11.45" customHeight="1" x14ac:dyDescent="0.3">
      <c r="A22" s="82">
        <v>18</v>
      </c>
      <c r="B22" s="82" t="s">
        <v>1192</v>
      </c>
      <c r="C22" s="333">
        <v>16</v>
      </c>
      <c r="D22" s="402">
        <v>0.25</v>
      </c>
      <c r="F22" s="709"/>
      <c r="H22" s="657"/>
      <c r="J22" s="3"/>
      <c r="K22" s="3"/>
    </row>
    <row r="23" spans="1:11" ht="11.45" customHeight="1" x14ac:dyDescent="0.25">
      <c r="A23" s="82">
        <v>19</v>
      </c>
      <c r="B23" s="82" t="s">
        <v>1543</v>
      </c>
      <c r="C23" s="333">
        <v>24</v>
      </c>
      <c r="D23" s="402">
        <v>0.17</v>
      </c>
      <c r="F23" s="709"/>
      <c r="H23" s="657"/>
      <c r="J23" s="3"/>
      <c r="K23" s="3"/>
    </row>
    <row r="24" spans="1:11" x14ac:dyDescent="0.25">
      <c r="J24" s="3"/>
      <c r="K24" s="3"/>
    </row>
    <row r="25" spans="1:11" x14ac:dyDescent="0.25">
      <c r="A25" s="526" t="s">
        <v>1414</v>
      </c>
      <c r="J25" s="3"/>
      <c r="K25" s="3"/>
    </row>
    <row r="26" spans="1:11" x14ac:dyDescent="0.25">
      <c r="J26" s="3"/>
      <c r="K26" s="3"/>
    </row>
    <row r="27" spans="1:11" x14ac:dyDescent="0.25">
      <c r="J27" s="3"/>
      <c r="K27" s="3"/>
    </row>
    <row r="28" spans="1:11" x14ac:dyDescent="0.25">
      <c r="J28" s="3"/>
      <c r="K28" s="3"/>
    </row>
    <row r="29" spans="1:11" x14ac:dyDescent="0.25">
      <c r="J29" s="3"/>
      <c r="K29" s="3"/>
    </row>
    <row r="30" spans="1:11" x14ac:dyDescent="0.25">
      <c r="J30" s="3"/>
      <c r="K30" s="3"/>
    </row>
    <row r="31" spans="1:11" x14ac:dyDescent="0.25">
      <c r="J31" s="3"/>
      <c r="K31" s="3"/>
    </row>
    <row r="32" spans="1:11" x14ac:dyDescent="0.25">
      <c r="J32" s="3"/>
      <c r="K32" s="3"/>
    </row>
    <row r="33" spans="10:11" x14ac:dyDescent="0.25">
      <c r="J33" s="3"/>
      <c r="K33" s="3"/>
    </row>
    <row r="34" spans="10:11" x14ac:dyDescent="0.25">
      <c r="J34" s="3"/>
      <c r="K34" s="3"/>
    </row>
    <row r="35" spans="10:11" x14ac:dyDescent="0.25">
      <c r="J35" s="3"/>
      <c r="K35" s="3"/>
    </row>
  </sheetData>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zoomScale="80" zoomScaleNormal="80" workbookViewId="0"/>
  </sheetViews>
  <sheetFormatPr defaultColWidth="9.140625" defaultRowHeight="15" x14ac:dyDescent="0.25"/>
  <cols>
    <col min="1" max="1" width="2.85546875" style="490" customWidth="1"/>
    <col min="2" max="2" width="12.140625" style="490" customWidth="1"/>
    <col min="3" max="3" width="18" style="491" customWidth="1"/>
    <col min="4" max="4" width="22.5703125" style="491" customWidth="1"/>
    <col min="5" max="5" width="13.7109375" style="491" customWidth="1"/>
    <col min="6" max="6" width="8.42578125" style="491" customWidth="1"/>
    <col min="7" max="16384" width="9.140625" style="490"/>
  </cols>
  <sheetData>
    <row r="1" spans="1:6" s="63" customFormat="1" ht="13.9" x14ac:dyDescent="0.3">
      <c r="A1" s="71" t="s">
        <v>1375</v>
      </c>
      <c r="C1" s="64"/>
      <c r="D1" s="64"/>
      <c r="E1" s="64"/>
      <c r="F1" s="64"/>
    </row>
    <row r="2" spans="1:6" s="63" customFormat="1" ht="13.9" x14ac:dyDescent="0.3">
      <c r="A2" s="61" t="s">
        <v>1376</v>
      </c>
      <c r="C2" s="64"/>
      <c r="D2" s="64"/>
      <c r="E2" s="64"/>
      <c r="F2" s="64"/>
    </row>
    <row r="3" spans="1:6" s="63" customFormat="1" ht="14.45" thickBot="1" x14ac:dyDescent="0.35">
      <c r="A3" s="63" t="s">
        <v>1502</v>
      </c>
      <c r="C3" s="64"/>
      <c r="D3" s="64"/>
      <c r="E3" s="64"/>
      <c r="F3" s="64"/>
    </row>
    <row r="4" spans="1:6" ht="13.15" customHeight="1" thickBot="1" x14ac:dyDescent="0.35">
      <c r="A4" s="26"/>
      <c r="B4" s="26"/>
      <c r="C4" s="492" t="s">
        <v>1377</v>
      </c>
      <c r="D4" s="492" t="s">
        <v>1378</v>
      </c>
      <c r="E4" s="492" t="s">
        <v>1379</v>
      </c>
      <c r="F4" s="492" t="s">
        <v>1380</v>
      </c>
    </row>
    <row r="5" spans="1:6" ht="48.75" customHeight="1" thickBot="1" x14ac:dyDescent="0.3">
      <c r="A5" s="28"/>
      <c r="B5" s="28"/>
      <c r="C5" s="106" t="s">
        <v>1381</v>
      </c>
      <c r="D5" s="106" t="s">
        <v>1382</v>
      </c>
      <c r="E5" s="106" t="s">
        <v>1383</v>
      </c>
      <c r="F5" s="106" t="s">
        <v>1384</v>
      </c>
    </row>
    <row r="6" spans="1:6" ht="13.15" customHeight="1" thickBot="1" x14ac:dyDescent="0.3">
      <c r="A6" s="31">
        <v>1</v>
      </c>
      <c r="B6" s="79" t="s">
        <v>1062</v>
      </c>
      <c r="C6" s="493">
        <v>0.67</v>
      </c>
      <c r="D6" s="494">
        <v>0.18</v>
      </c>
      <c r="E6" s="494">
        <v>0.11</v>
      </c>
      <c r="F6" s="494">
        <v>0.05</v>
      </c>
    </row>
    <row r="7" spans="1:6" ht="13.15" customHeight="1" thickBot="1" x14ac:dyDescent="0.35">
      <c r="A7" s="31">
        <v>2</v>
      </c>
      <c r="B7" s="79" t="s">
        <v>1178</v>
      </c>
      <c r="C7" s="493">
        <v>0.63</v>
      </c>
      <c r="D7" s="494">
        <v>0.17</v>
      </c>
      <c r="E7" s="494">
        <v>0.05</v>
      </c>
      <c r="F7" s="494">
        <v>0.14000000000000001</v>
      </c>
    </row>
    <row r="8" spans="1:6" ht="13.15" customHeight="1" thickBot="1" x14ac:dyDescent="0.35">
      <c r="A8" s="31">
        <v>3</v>
      </c>
      <c r="B8" s="79" t="s">
        <v>1385</v>
      </c>
      <c r="C8" s="493">
        <v>0.56000000000000005</v>
      </c>
      <c r="D8" s="494">
        <v>0.3</v>
      </c>
      <c r="E8" s="494">
        <v>0.05</v>
      </c>
      <c r="F8" s="494">
        <v>0.09</v>
      </c>
    </row>
    <row r="9" spans="1:6" ht="13.15" customHeight="1" thickBot="1" x14ac:dyDescent="0.35">
      <c r="A9" s="31">
        <v>4</v>
      </c>
      <c r="B9" s="79" t="s">
        <v>1520</v>
      </c>
      <c r="C9" s="493">
        <v>0.53</v>
      </c>
      <c r="D9" s="494">
        <v>0.28000000000000003</v>
      </c>
      <c r="E9" s="494">
        <v>0.05</v>
      </c>
      <c r="F9" s="494">
        <v>0.14000000000000001</v>
      </c>
    </row>
    <row r="10" spans="1:6" ht="13.15" customHeight="1" thickBot="1" x14ac:dyDescent="0.35">
      <c r="A10" s="31">
        <v>5</v>
      </c>
      <c r="B10" s="79" t="s">
        <v>1556</v>
      </c>
      <c r="C10" s="493">
        <v>0.41</v>
      </c>
      <c r="D10" s="494">
        <v>0.41</v>
      </c>
      <c r="E10" s="494">
        <v>7.0000000000000007E-2</v>
      </c>
      <c r="F10" s="494">
        <v>0.11</v>
      </c>
    </row>
    <row r="11" spans="1:6" ht="13.15" customHeight="1" thickBot="1" x14ac:dyDescent="0.35">
      <c r="A11" s="31">
        <v>6</v>
      </c>
      <c r="B11" s="79" t="s">
        <v>1543</v>
      </c>
      <c r="C11" s="493">
        <v>0.4</v>
      </c>
      <c r="D11" s="494">
        <v>0.43</v>
      </c>
      <c r="E11" s="494">
        <v>0.03</v>
      </c>
      <c r="F11" s="494">
        <v>0.14000000000000001</v>
      </c>
    </row>
    <row r="12" spans="1:6" ht="13.15" customHeight="1" thickBot="1" x14ac:dyDescent="0.35">
      <c r="A12" s="31">
        <v>7</v>
      </c>
      <c r="B12" s="79" t="s">
        <v>1303</v>
      </c>
      <c r="C12" s="493">
        <v>0.36</v>
      </c>
      <c r="D12" s="494">
        <v>0.47</v>
      </c>
      <c r="E12" s="494">
        <v>0.1</v>
      </c>
      <c r="F12" s="494">
        <v>0.06</v>
      </c>
    </row>
    <row r="13" spans="1:6" ht="13.15" customHeight="1" thickBot="1" x14ac:dyDescent="0.35">
      <c r="A13" s="31">
        <v>8</v>
      </c>
      <c r="B13" s="79" t="s">
        <v>1534</v>
      </c>
      <c r="C13" s="493">
        <v>0.36</v>
      </c>
      <c r="D13" s="494">
        <v>0.44</v>
      </c>
      <c r="E13" s="494">
        <v>0.05</v>
      </c>
      <c r="F13" s="494">
        <v>0.15</v>
      </c>
    </row>
    <row r="14" spans="1:6" ht="13.15" customHeight="1" thickBot="1" x14ac:dyDescent="0.35">
      <c r="A14" s="31">
        <v>9</v>
      </c>
      <c r="B14" s="79" t="s">
        <v>1061</v>
      </c>
      <c r="C14" s="493">
        <v>0.36</v>
      </c>
      <c r="D14" s="494">
        <v>0.42</v>
      </c>
      <c r="E14" s="494">
        <v>0.03</v>
      </c>
      <c r="F14" s="494">
        <v>0.19</v>
      </c>
    </row>
    <row r="15" spans="1:6" ht="13.15" customHeight="1" thickBot="1" x14ac:dyDescent="0.35">
      <c r="A15" s="31">
        <v>10</v>
      </c>
      <c r="B15" s="79" t="s">
        <v>1046</v>
      </c>
      <c r="C15" s="493">
        <v>0.35</v>
      </c>
      <c r="D15" s="494">
        <v>0.44</v>
      </c>
      <c r="E15" s="494">
        <v>0.08</v>
      </c>
      <c r="F15" s="494">
        <v>0.12</v>
      </c>
    </row>
    <row r="16" spans="1:6" ht="13.15" customHeight="1" thickBot="1" x14ac:dyDescent="0.35">
      <c r="A16" s="31">
        <v>11</v>
      </c>
      <c r="B16" s="79" t="s">
        <v>1535</v>
      </c>
      <c r="C16" s="493">
        <v>0.35</v>
      </c>
      <c r="D16" s="494">
        <v>0.47</v>
      </c>
      <c r="E16" s="494">
        <v>0.04</v>
      </c>
      <c r="F16" s="494">
        <v>0.14000000000000001</v>
      </c>
    </row>
    <row r="17" spans="1:9" ht="13.15" customHeight="1" thickBot="1" x14ac:dyDescent="0.35">
      <c r="A17" s="31">
        <v>12</v>
      </c>
      <c r="B17" s="79" t="s">
        <v>1187</v>
      </c>
      <c r="C17" s="493">
        <v>0.35</v>
      </c>
      <c r="D17" s="494">
        <v>0.48</v>
      </c>
      <c r="E17" s="494">
        <v>0.08</v>
      </c>
      <c r="F17" s="494">
        <v>0.09</v>
      </c>
    </row>
    <row r="18" spans="1:9" ht="13.15" customHeight="1" thickBot="1" x14ac:dyDescent="0.35">
      <c r="A18" s="31">
        <v>13</v>
      </c>
      <c r="B18" s="79" t="s">
        <v>1194</v>
      </c>
      <c r="C18" s="493">
        <v>0.35</v>
      </c>
      <c r="D18" s="494">
        <v>0.42</v>
      </c>
      <c r="E18" s="494">
        <v>7.0000000000000007E-2</v>
      </c>
      <c r="F18" s="494">
        <v>0.16</v>
      </c>
    </row>
    <row r="19" spans="1:9" ht="13.15" customHeight="1" thickBot="1" x14ac:dyDescent="0.35">
      <c r="A19" s="31">
        <v>14</v>
      </c>
      <c r="B19" s="79" t="s">
        <v>1545</v>
      </c>
      <c r="C19" s="493">
        <v>0.34</v>
      </c>
      <c r="D19" s="494">
        <v>0.55000000000000004</v>
      </c>
      <c r="E19" s="494">
        <v>0.05</v>
      </c>
      <c r="F19" s="494">
        <v>0.06</v>
      </c>
    </row>
    <row r="20" spans="1:9" ht="13.15" customHeight="1" thickBot="1" x14ac:dyDescent="0.3">
      <c r="A20" s="31">
        <v>15</v>
      </c>
      <c r="B20" s="79" t="s">
        <v>1184</v>
      </c>
      <c r="C20" s="493">
        <v>0.33</v>
      </c>
      <c r="D20" s="494">
        <v>0.5</v>
      </c>
      <c r="E20" s="494">
        <v>0.04</v>
      </c>
      <c r="F20" s="494">
        <v>0.13</v>
      </c>
    </row>
    <row r="21" spans="1:9" ht="13.15" customHeight="1" thickBot="1" x14ac:dyDescent="0.3">
      <c r="A21" s="31">
        <v>16</v>
      </c>
      <c r="B21" s="79" t="s">
        <v>1527</v>
      </c>
      <c r="C21" s="493">
        <v>0.33</v>
      </c>
      <c r="D21" s="494">
        <v>0.48</v>
      </c>
      <c r="E21" s="494">
        <v>0.05</v>
      </c>
      <c r="F21" s="494">
        <v>0.13</v>
      </c>
    </row>
    <row r="22" spans="1:9" ht="13.15" customHeight="1" thickBot="1" x14ac:dyDescent="0.3">
      <c r="A22" s="31">
        <v>17</v>
      </c>
      <c r="B22" s="79" t="s">
        <v>1542</v>
      </c>
      <c r="C22" s="493">
        <v>0.33</v>
      </c>
      <c r="D22" s="494">
        <v>0.5</v>
      </c>
      <c r="E22" s="494">
        <v>0.03</v>
      </c>
      <c r="F22" s="494">
        <v>0.14000000000000001</v>
      </c>
    </row>
    <row r="23" spans="1:9" ht="13.15" customHeight="1" thickBot="1" x14ac:dyDescent="0.3">
      <c r="A23" s="31">
        <v>18</v>
      </c>
      <c r="B23" s="79" t="s">
        <v>1192</v>
      </c>
      <c r="C23" s="493">
        <v>0.32</v>
      </c>
      <c r="D23" s="494">
        <v>0.52</v>
      </c>
      <c r="E23" s="494">
        <v>0.03</v>
      </c>
      <c r="F23" s="494">
        <v>0.12</v>
      </c>
    </row>
    <row r="24" spans="1:9" ht="13.15" customHeight="1" thickBot="1" x14ac:dyDescent="0.3">
      <c r="A24" s="31"/>
      <c r="B24" s="87" t="s">
        <v>1386</v>
      </c>
      <c r="C24" s="493">
        <v>0.31</v>
      </c>
      <c r="D24" s="494">
        <v>0.51</v>
      </c>
      <c r="E24" s="494">
        <v>0.04</v>
      </c>
      <c r="F24" s="494">
        <v>0.14000000000000001</v>
      </c>
      <c r="I24" s="30"/>
    </row>
    <row r="25" spans="1:9" ht="13.15" customHeight="1" thickBot="1" x14ac:dyDescent="0.3">
      <c r="A25" s="31">
        <v>19</v>
      </c>
      <c r="B25" s="79" t="s">
        <v>1674</v>
      </c>
      <c r="C25" s="493">
        <v>0.28999999999999998</v>
      </c>
      <c r="D25" s="494">
        <v>0.5</v>
      </c>
      <c r="E25" s="494">
        <v>0.03</v>
      </c>
      <c r="F25" s="494">
        <v>0.18</v>
      </c>
    </row>
    <row r="26" spans="1:9" ht="13.15" customHeight="1" thickBot="1" x14ac:dyDescent="0.3">
      <c r="A26" s="31">
        <v>20</v>
      </c>
      <c r="B26" s="79" t="s">
        <v>1530</v>
      </c>
      <c r="C26" s="493">
        <v>0.28000000000000003</v>
      </c>
      <c r="D26" s="494">
        <v>0.53</v>
      </c>
      <c r="E26" s="494">
        <v>0.03</v>
      </c>
      <c r="F26" s="494">
        <v>0.15</v>
      </c>
    </row>
    <row r="27" spans="1:9" ht="13.15" customHeight="1" thickBot="1" x14ac:dyDescent="0.3">
      <c r="A27" s="31">
        <v>21</v>
      </c>
      <c r="B27" s="79" t="s">
        <v>1193</v>
      </c>
      <c r="C27" s="493">
        <v>0.28000000000000003</v>
      </c>
      <c r="D27" s="494">
        <v>0.52</v>
      </c>
      <c r="E27" s="494">
        <v>0.06</v>
      </c>
      <c r="F27" s="494">
        <v>0.15</v>
      </c>
    </row>
    <row r="28" spans="1:9" ht="13.15" customHeight="1" thickBot="1" x14ac:dyDescent="0.3">
      <c r="A28" s="31">
        <v>22</v>
      </c>
      <c r="B28" s="79" t="s">
        <v>1526</v>
      </c>
      <c r="C28" s="493">
        <v>0.27</v>
      </c>
      <c r="D28" s="494">
        <v>0.53</v>
      </c>
      <c r="E28" s="494">
        <v>0.03</v>
      </c>
      <c r="F28" s="494">
        <v>0.17</v>
      </c>
    </row>
    <row r="29" spans="1:9" ht="13.15" customHeight="1" thickBot="1" x14ac:dyDescent="0.3">
      <c r="A29" s="31">
        <v>23</v>
      </c>
      <c r="B29" s="79" t="s">
        <v>1538</v>
      </c>
      <c r="C29" s="493">
        <v>0.27</v>
      </c>
      <c r="D29" s="494">
        <v>0.55000000000000004</v>
      </c>
      <c r="E29" s="494">
        <v>7.0000000000000007E-2</v>
      </c>
      <c r="F29" s="494">
        <v>0.11</v>
      </c>
    </row>
    <row r="30" spans="1:9" ht="13.15" customHeight="1" thickBot="1" x14ac:dyDescent="0.3">
      <c r="A30" s="31">
        <v>24</v>
      </c>
      <c r="B30" s="79" t="s">
        <v>1189</v>
      </c>
      <c r="C30" s="493">
        <v>0.27</v>
      </c>
      <c r="D30" s="494">
        <v>0.56000000000000005</v>
      </c>
      <c r="E30" s="494">
        <v>0.04</v>
      </c>
      <c r="F30" s="494">
        <v>0.14000000000000001</v>
      </c>
    </row>
    <row r="31" spans="1:9" ht="13.15" customHeight="1" thickBot="1" x14ac:dyDescent="0.3">
      <c r="A31" s="31">
        <v>25</v>
      </c>
      <c r="B31" s="79" t="s">
        <v>1144</v>
      </c>
      <c r="C31" s="493">
        <v>0.25</v>
      </c>
      <c r="D31" s="494">
        <v>0.52</v>
      </c>
      <c r="E31" s="494">
        <v>0.04</v>
      </c>
      <c r="F31" s="494">
        <v>0.19</v>
      </c>
    </row>
    <row r="32" spans="1:9" ht="13.15" customHeight="1" thickBot="1" x14ac:dyDescent="0.3">
      <c r="A32" s="31">
        <v>26</v>
      </c>
      <c r="B32" s="592" t="s">
        <v>1052</v>
      </c>
      <c r="C32" s="597">
        <v>0.25</v>
      </c>
      <c r="D32" s="598">
        <v>0.59</v>
      </c>
      <c r="E32" s="598">
        <v>0.03</v>
      </c>
      <c r="F32" s="598">
        <v>0.14000000000000001</v>
      </c>
    </row>
    <row r="33" spans="1:6" ht="13.15" customHeight="1" thickBot="1" x14ac:dyDescent="0.3">
      <c r="A33" s="31">
        <v>27</v>
      </c>
      <c r="B33" s="79" t="s">
        <v>1047</v>
      </c>
      <c r="C33" s="493">
        <v>0.22</v>
      </c>
      <c r="D33" s="494">
        <v>0.59</v>
      </c>
      <c r="E33" s="494">
        <v>0.02</v>
      </c>
      <c r="F33" s="494">
        <v>0.17</v>
      </c>
    </row>
    <row r="34" spans="1:6" ht="13.15" customHeight="1" thickBot="1" x14ac:dyDescent="0.3">
      <c r="A34" s="31">
        <v>28</v>
      </c>
      <c r="B34" s="79" t="s">
        <v>1195</v>
      </c>
      <c r="C34" s="493">
        <v>0.18</v>
      </c>
      <c r="D34" s="494">
        <v>0.57999999999999996</v>
      </c>
      <c r="E34" s="494">
        <v>0.04</v>
      </c>
      <c r="F34" s="494">
        <v>0.19</v>
      </c>
    </row>
    <row r="35" spans="1:6" ht="13.15" customHeight="1" thickBot="1" x14ac:dyDescent="0.3">
      <c r="A35" s="31">
        <v>29</v>
      </c>
      <c r="B35" s="79" t="s">
        <v>1185</v>
      </c>
      <c r="C35" s="493">
        <v>0.18</v>
      </c>
      <c r="D35" s="494">
        <v>0.6</v>
      </c>
      <c r="E35" s="494">
        <v>0.04</v>
      </c>
      <c r="F35" s="494">
        <v>0.18</v>
      </c>
    </row>
    <row r="36" spans="1:6" ht="13.15" customHeight="1" thickBot="1" x14ac:dyDescent="0.3">
      <c r="A36" s="31">
        <v>30</v>
      </c>
      <c r="B36" s="79" t="s">
        <v>1529</v>
      </c>
      <c r="C36" s="493">
        <v>0.18</v>
      </c>
      <c r="D36" s="494">
        <v>0.61</v>
      </c>
      <c r="E36" s="494">
        <v>0.03</v>
      </c>
      <c r="F36" s="494">
        <v>0.18</v>
      </c>
    </row>
    <row r="37" spans="1:6" ht="13.15" customHeight="1" thickBot="1" x14ac:dyDescent="0.3">
      <c r="A37" s="31">
        <v>31</v>
      </c>
      <c r="B37" s="79" t="s">
        <v>1565</v>
      </c>
      <c r="C37" s="493">
        <v>0.16</v>
      </c>
      <c r="D37" s="494">
        <v>0.57999999999999996</v>
      </c>
      <c r="E37" s="494">
        <v>0.04</v>
      </c>
      <c r="F37" s="494">
        <v>0.22</v>
      </c>
    </row>
    <row r="38" spans="1:6" ht="13.15" customHeight="1" thickBot="1" x14ac:dyDescent="0.3">
      <c r="A38" s="996">
        <v>32</v>
      </c>
      <c r="B38" s="280" t="s">
        <v>1564</v>
      </c>
      <c r="C38" s="495">
        <v>0.15</v>
      </c>
      <c r="D38" s="496">
        <v>0.69</v>
      </c>
      <c r="E38" s="496">
        <v>0.01</v>
      </c>
      <c r="F38" s="496">
        <v>0.14000000000000001</v>
      </c>
    </row>
    <row r="39" spans="1:6" ht="13.15" customHeight="1" thickBot="1" x14ac:dyDescent="0.3">
      <c r="A39" s="36">
        <v>33</v>
      </c>
      <c r="B39" s="80" t="s">
        <v>1059</v>
      </c>
      <c r="C39" s="497">
        <v>0.1</v>
      </c>
      <c r="D39" s="498">
        <v>0.63</v>
      </c>
      <c r="E39" s="498">
        <v>0.03</v>
      </c>
      <c r="F39" s="498">
        <v>0.24</v>
      </c>
    </row>
    <row r="40" spans="1:6" ht="13.15" customHeight="1" x14ac:dyDescent="0.25">
      <c r="A40" s="28"/>
      <c r="B40" s="489" t="s">
        <v>1387</v>
      </c>
      <c r="C40" s="499"/>
      <c r="D40" s="500"/>
      <c r="E40" s="500"/>
      <c r="F40" s="500"/>
    </row>
    <row r="42" spans="1:6" s="501" customFormat="1" ht="10.15" x14ac:dyDescent="0.2">
      <c r="B42" s="501" t="s">
        <v>1388</v>
      </c>
      <c r="C42" s="502"/>
      <c r="D42" s="502"/>
      <c r="E42" s="502"/>
      <c r="F42" s="502"/>
    </row>
    <row r="43" spans="1:6" s="501" customFormat="1" ht="10.15" x14ac:dyDescent="0.2">
      <c r="B43" s="503" t="s">
        <v>1389</v>
      </c>
      <c r="C43" s="502"/>
      <c r="D43" s="502"/>
      <c r="E43" s="502"/>
      <c r="F43" s="502"/>
    </row>
    <row r="44" spans="1:6" s="501" customFormat="1" ht="10.15" x14ac:dyDescent="0.2">
      <c r="B44" s="503" t="s">
        <v>1390</v>
      </c>
      <c r="C44" s="502"/>
      <c r="D44" s="502"/>
      <c r="E44" s="502"/>
      <c r="F44" s="502"/>
    </row>
  </sheetData>
  <hyperlinks>
    <hyperlink ref="B43" r:id="rId1"/>
    <hyperlink ref="B44" r:id="rId2"/>
  </hyperlinks>
  <pageMargins left="0.7" right="0.7" top="0.75" bottom="0.75" header="0.3" footer="0.3"/>
  <pageSetup paperSize="9" orientation="portrait"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0"/>
  <sheetViews>
    <sheetView zoomScale="80" zoomScaleNormal="80" workbookViewId="0"/>
  </sheetViews>
  <sheetFormatPr defaultColWidth="8.85546875" defaultRowHeight="15" x14ac:dyDescent="0.25"/>
  <cols>
    <col min="1" max="1" width="31.5703125" style="650" customWidth="1"/>
    <col min="2" max="2" width="5.5703125" style="490" bestFit="1" customWidth="1"/>
    <col min="3" max="5" width="5.85546875" style="490" bestFit="1" customWidth="1"/>
    <col min="6" max="6" width="5.140625" style="490" bestFit="1" customWidth="1"/>
    <col min="7" max="7" width="5.85546875" style="490" bestFit="1" customWidth="1"/>
    <col min="8" max="8" width="5.140625" style="490" bestFit="1" customWidth="1"/>
    <col min="9" max="9" width="5.85546875" style="490" bestFit="1" customWidth="1"/>
    <col min="10" max="10" width="5.85546875" style="626" bestFit="1" customWidth="1"/>
    <col min="11" max="11" width="5.5703125" style="626" bestFit="1" customWidth="1"/>
    <col min="12" max="12" width="4.5703125" style="626" bestFit="1" customWidth="1"/>
    <col min="13" max="13" width="4" style="626" bestFit="1" customWidth="1"/>
    <col min="14" max="21" width="4.140625" style="626" bestFit="1" customWidth="1"/>
    <col min="22" max="23" width="4" style="626" bestFit="1" customWidth="1"/>
    <col min="24" max="16384" width="8.85546875" style="490"/>
  </cols>
  <sheetData>
    <row r="1" spans="1:12" x14ac:dyDescent="0.25">
      <c r="A1" s="75" t="s">
        <v>1515</v>
      </c>
    </row>
    <row r="3" spans="1:12" x14ac:dyDescent="0.25">
      <c r="A3" s="651" t="s">
        <v>1409</v>
      </c>
    </row>
    <row r="5" spans="1:12" thickBot="1" x14ac:dyDescent="0.35">
      <c r="J5" s="348"/>
    </row>
    <row r="6" spans="1:12" thickBot="1" x14ac:dyDescent="0.35">
      <c r="A6" s="77"/>
      <c r="B6" s="453">
        <v>2001</v>
      </c>
      <c r="C6" s="453">
        <v>2002</v>
      </c>
      <c r="D6" s="453">
        <v>2003</v>
      </c>
      <c r="E6" s="453">
        <v>2004</v>
      </c>
      <c r="F6" s="453">
        <v>2005</v>
      </c>
      <c r="G6" s="453">
        <v>2006</v>
      </c>
      <c r="H6" s="453">
        <v>2007</v>
      </c>
      <c r="I6" s="453">
        <v>2008</v>
      </c>
      <c r="J6" s="453">
        <v>2009</v>
      </c>
      <c r="K6" s="453">
        <v>2010</v>
      </c>
      <c r="L6" s="453">
        <v>2011</v>
      </c>
    </row>
    <row r="7" spans="1:12" thickBot="1" x14ac:dyDescent="0.35">
      <c r="A7" s="607" t="s">
        <v>1513</v>
      </c>
      <c r="B7" s="27">
        <v>268</v>
      </c>
      <c r="C7" s="27">
        <v>243</v>
      </c>
      <c r="D7" s="27">
        <v>300</v>
      </c>
      <c r="E7" s="27">
        <v>321</v>
      </c>
      <c r="F7" s="27">
        <v>408</v>
      </c>
      <c r="G7" s="27">
        <v>438</v>
      </c>
      <c r="H7" s="27">
        <v>388</v>
      </c>
      <c r="I7" s="27">
        <v>437</v>
      </c>
      <c r="J7" s="27">
        <v>317</v>
      </c>
      <c r="K7" s="27">
        <v>367</v>
      </c>
      <c r="L7" s="27">
        <v>383</v>
      </c>
    </row>
    <row r="8" spans="1:12" ht="20.25" thickBot="1" x14ac:dyDescent="0.3">
      <c r="A8" s="79" t="s">
        <v>1511</v>
      </c>
      <c r="B8" s="31">
        <v>54</v>
      </c>
      <c r="C8" s="31">
        <v>66</v>
      </c>
      <c r="D8" s="31">
        <v>90</v>
      </c>
      <c r="E8" s="31">
        <v>101</v>
      </c>
      <c r="F8" s="31">
        <v>152</v>
      </c>
      <c r="G8" s="31">
        <v>153</v>
      </c>
      <c r="H8" s="31">
        <v>116</v>
      </c>
      <c r="I8" s="31">
        <v>135</v>
      </c>
      <c r="J8" s="31">
        <v>126</v>
      </c>
      <c r="K8" s="31">
        <v>148</v>
      </c>
      <c r="L8" s="31">
        <v>140</v>
      </c>
    </row>
    <row r="9" spans="1:12" ht="20.25" thickBot="1" x14ac:dyDescent="0.3">
      <c r="A9" s="79" t="s">
        <v>1512</v>
      </c>
      <c r="B9" s="31">
        <v>28</v>
      </c>
      <c r="C9" s="31">
        <v>20</v>
      </c>
      <c r="D9" s="31">
        <v>43</v>
      </c>
      <c r="E9" s="31">
        <v>49</v>
      </c>
      <c r="F9" s="31">
        <v>40</v>
      </c>
      <c r="G9" s="31">
        <v>35</v>
      </c>
      <c r="H9" s="31">
        <v>44</v>
      </c>
      <c r="I9" s="31">
        <v>53</v>
      </c>
      <c r="J9" s="31">
        <v>44</v>
      </c>
      <c r="K9" s="31">
        <v>46</v>
      </c>
      <c r="L9" s="31">
        <v>54</v>
      </c>
    </row>
    <row r="10" spans="1:12" thickBot="1" x14ac:dyDescent="0.35">
      <c r="A10" s="80" t="s">
        <v>1514</v>
      </c>
      <c r="B10" s="36">
        <v>186</v>
      </c>
      <c r="C10" s="36">
        <v>157</v>
      </c>
      <c r="D10" s="36">
        <v>167</v>
      </c>
      <c r="E10" s="36">
        <v>171</v>
      </c>
      <c r="F10" s="36">
        <v>216</v>
      </c>
      <c r="G10" s="36">
        <v>250</v>
      </c>
      <c r="H10" s="36">
        <v>228</v>
      </c>
      <c r="I10" s="36">
        <v>249</v>
      </c>
      <c r="J10" s="36">
        <v>147</v>
      </c>
      <c r="K10" s="36">
        <v>173</v>
      </c>
      <c r="L10" s="36">
        <v>189</v>
      </c>
    </row>
    <row r="11" spans="1:12" ht="14.45" x14ac:dyDescent="0.3">
      <c r="J11" s="348"/>
      <c r="K11" s="348"/>
    </row>
    <row r="20" spans="1:11" x14ac:dyDescent="0.25">
      <c r="J20" s="348"/>
      <c r="K20" s="348"/>
    </row>
    <row r="28" spans="1:11" x14ac:dyDescent="0.25">
      <c r="A28" s="345" t="s">
        <v>1516</v>
      </c>
    </row>
    <row r="29" spans="1:11" x14ac:dyDescent="0.25">
      <c r="J29" s="348"/>
      <c r="K29" s="348"/>
    </row>
    <row r="30" spans="1:11" x14ac:dyDescent="0.25">
      <c r="A30" s="652" t="s">
        <v>1519</v>
      </c>
      <c r="J30" s="348"/>
    </row>
  </sheetData>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zoomScale="80" zoomScaleNormal="80" workbookViewId="0"/>
  </sheetViews>
  <sheetFormatPr defaultRowHeight="15" x14ac:dyDescent="0.25"/>
  <cols>
    <col min="1" max="1" width="19.5703125" style="1" customWidth="1"/>
    <col min="2" max="2" width="30.28515625" style="1" customWidth="1"/>
    <col min="3" max="3" width="5.28515625" style="1" bestFit="1" customWidth="1"/>
    <col min="4" max="4" width="10.5703125" style="1" bestFit="1" customWidth="1"/>
    <col min="5" max="5" width="10.85546875" style="1" bestFit="1" customWidth="1"/>
    <col min="6" max="6" width="10.7109375" style="1" bestFit="1" customWidth="1"/>
    <col min="7" max="7" width="10.140625" style="1" bestFit="1" customWidth="1"/>
    <col min="8" max="8" width="9.85546875" style="1" bestFit="1" customWidth="1"/>
  </cols>
  <sheetData>
    <row r="1" spans="1:8" x14ac:dyDescent="0.25">
      <c r="A1" s="75" t="s">
        <v>1441</v>
      </c>
    </row>
    <row r="2" spans="1:8" ht="15.75" thickBot="1" x14ac:dyDescent="0.3">
      <c r="A2" s="1" t="s">
        <v>1135</v>
      </c>
    </row>
    <row r="3" spans="1:8" ht="20.45" customHeight="1" x14ac:dyDescent="0.3">
      <c r="A3" s="87"/>
      <c r="B3" s="87"/>
      <c r="C3" s="98">
        <v>1997</v>
      </c>
      <c r="D3" s="98" t="s">
        <v>1118</v>
      </c>
      <c r="E3" s="98" t="s">
        <v>1119</v>
      </c>
      <c r="F3" s="98" t="s">
        <v>1120</v>
      </c>
      <c r="G3" s="98" t="s">
        <v>1121</v>
      </c>
      <c r="H3" s="98" t="s">
        <v>1122</v>
      </c>
    </row>
    <row r="4" spans="1:8" ht="11.45" customHeight="1" thickBot="1" x14ac:dyDescent="0.35">
      <c r="A4" s="88" t="s">
        <v>1131</v>
      </c>
      <c r="B4" s="88" t="s">
        <v>1130</v>
      </c>
      <c r="C4" s="99">
        <v>49</v>
      </c>
      <c r="D4" s="99">
        <v>250</v>
      </c>
      <c r="E4" s="99">
        <v>265</v>
      </c>
      <c r="F4" s="99">
        <v>451</v>
      </c>
      <c r="G4" s="99">
        <v>519</v>
      </c>
      <c r="H4" s="99">
        <v>637</v>
      </c>
    </row>
    <row r="5" spans="1:8" ht="11.45" customHeight="1" thickBot="1" x14ac:dyDescent="0.35">
      <c r="A5" s="79"/>
      <c r="B5" s="79" t="s">
        <v>1129</v>
      </c>
      <c r="C5" s="100">
        <v>13</v>
      </c>
      <c r="D5" s="100">
        <v>37</v>
      </c>
      <c r="E5" s="100">
        <v>36</v>
      </c>
      <c r="F5" s="100">
        <v>69</v>
      </c>
      <c r="G5" s="100">
        <v>78</v>
      </c>
      <c r="H5" s="100">
        <v>89</v>
      </c>
    </row>
    <row r="6" spans="1:8" ht="11.45" customHeight="1" thickBot="1" x14ac:dyDescent="0.35">
      <c r="A6" s="79"/>
      <c r="B6" s="79" t="s">
        <v>1127</v>
      </c>
      <c r="C6" s="100">
        <v>2</v>
      </c>
      <c r="D6" s="100">
        <v>4</v>
      </c>
      <c r="E6" s="100">
        <v>7</v>
      </c>
      <c r="F6" s="100">
        <v>8</v>
      </c>
      <c r="G6" s="100">
        <v>4</v>
      </c>
      <c r="H6" s="100">
        <v>6</v>
      </c>
    </row>
    <row r="7" spans="1:8" ht="11.45" customHeight="1" thickBot="1" x14ac:dyDescent="0.35">
      <c r="A7" s="79"/>
      <c r="B7" s="90" t="s">
        <v>1128</v>
      </c>
      <c r="C7" s="101">
        <v>10</v>
      </c>
      <c r="D7" s="101">
        <v>22</v>
      </c>
      <c r="E7" s="101">
        <v>29</v>
      </c>
      <c r="F7" s="101">
        <v>33</v>
      </c>
      <c r="G7" s="101">
        <v>16</v>
      </c>
      <c r="H7" s="101">
        <v>17</v>
      </c>
    </row>
    <row r="8" spans="1:8" ht="11.45" customHeight="1" thickBot="1" x14ac:dyDescent="0.35">
      <c r="A8" s="79"/>
      <c r="B8" s="79" t="s">
        <v>1123</v>
      </c>
      <c r="C8" s="100">
        <v>2</v>
      </c>
      <c r="D8" s="100">
        <v>5</v>
      </c>
      <c r="E8" s="100">
        <v>4</v>
      </c>
      <c r="F8" s="100">
        <v>16</v>
      </c>
      <c r="G8" s="100">
        <v>15</v>
      </c>
      <c r="H8" s="100">
        <v>16</v>
      </c>
    </row>
    <row r="9" spans="1:8" ht="11.45" customHeight="1" x14ac:dyDescent="0.3">
      <c r="A9" s="89"/>
      <c r="B9" s="89" t="s">
        <v>1124</v>
      </c>
      <c r="C9" s="102">
        <v>17</v>
      </c>
      <c r="D9" s="102">
        <v>27</v>
      </c>
      <c r="E9" s="102">
        <v>32</v>
      </c>
      <c r="F9" s="102">
        <v>83</v>
      </c>
      <c r="G9" s="102">
        <v>83</v>
      </c>
      <c r="H9" s="102">
        <v>95</v>
      </c>
    </row>
    <row r="10" spans="1:8" ht="11.45" customHeight="1" thickBot="1" x14ac:dyDescent="0.35">
      <c r="A10" s="88" t="s">
        <v>1132</v>
      </c>
      <c r="B10" s="88" t="s">
        <v>1130</v>
      </c>
      <c r="C10" s="99">
        <v>180</v>
      </c>
      <c r="D10" s="99">
        <v>528</v>
      </c>
      <c r="E10" s="99">
        <v>585</v>
      </c>
      <c r="F10" s="99">
        <v>761</v>
      </c>
      <c r="G10" s="99">
        <v>891</v>
      </c>
      <c r="H10" s="99">
        <v>1035</v>
      </c>
    </row>
    <row r="11" spans="1:8" ht="11.45" customHeight="1" thickBot="1" x14ac:dyDescent="0.35">
      <c r="A11" s="79"/>
      <c r="B11" s="79" t="s">
        <v>1129</v>
      </c>
      <c r="C11" s="100">
        <v>16</v>
      </c>
      <c r="D11" s="100">
        <v>66</v>
      </c>
      <c r="E11" s="100">
        <v>47</v>
      </c>
      <c r="F11" s="100">
        <v>94</v>
      </c>
      <c r="G11" s="100">
        <v>83</v>
      </c>
      <c r="H11" s="100">
        <v>107</v>
      </c>
    </row>
    <row r="12" spans="1:8" ht="11.45" customHeight="1" thickBot="1" x14ac:dyDescent="0.35">
      <c r="A12" s="79"/>
      <c r="B12" s="79" t="s">
        <v>1127</v>
      </c>
      <c r="C12" s="100">
        <v>4</v>
      </c>
      <c r="D12" s="100">
        <v>24</v>
      </c>
      <c r="E12" s="100">
        <v>15</v>
      </c>
      <c r="F12" s="100">
        <v>13</v>
      </c>
      <c r="G12" s="100">
        <v>7</v>
      </c>
      <c r="H12" s="100">
        <v>9</v>
      </c>
    </row>
    <row r="13" spans="1:8" thickBot="1" x14ac:dyDescent="0.35">
      <c r="A13" s="79"/>
      <c r="B13" s="90" t="s">
        <v>1128</v>
      </c>
      <c r="C13" s="101">
        <v>12</v>
      </c>
      <c r="D13" s="101">
        <v>28</v>
      </c>
      <c r="E13" s="101">
        <v>32</v>
      </c>
      <c r="F13" s="101">
        <v>36</v>
      </c>
      <c r="G13" s="101">
        <v>32</v>
      </c>
      <c r="H13" s="101">
        <v>29</v>
      </c>
    </row>
    <row r="14" spans="1:8" ht="11.45" customHeight="1" thickBot="1" x14ac:dyDescent="0.35">
      <c r="A14" s="79"/>
      <c r="B14" s="79" t="s">
        <v>1123</v>
      </c>
      <c r="C14" s="100">
        <v>4</v>
      </c>
      <c r="D14" s="100">
        <v>7</v>
      </c>
      <c r="E14" s="100">
        <v>8</v>
      </c>
      <c r="F14" s="100">
        <v>22</v>
      </c>
      <c r="G14" s="100">
        <v>17</v>
      </c>
      <c r="H14" s="100">
        <v>17</v>
      </c>
    </row>
    <row r="15" spans="1:8" ht="11.45" customHeight="1" x14ac:dyDescent="0.3">
      <c r="A15" s="89"/>
      <c r="B15" s="89" t="s">
        <v>1124</v>
      </c>
      <c r="C15" s="102">
        <v>13</v>
      </c>
      <c r="D15" s="102">
        <v>60</v>
      </c>
      <c r="E15" s="102">
        <v>90</v>
      </c>
      <c r="F15" s="102">
        <v>144</v>
      </c>
      <c r="G15" s="102">
        <v>117</v>
      </c>
      <c r="H15" s="102">
        <v>162</v>
      </c>
    </row>
    <row r="16" spans="1:8" ht="11.45" customHeight="1" thickBot="1" x14ac:dyDescent="0.35">
      <c r="A16" s="88" t="s">
        <v>1126</v>
      </c>
      <c r="B16" s="88" t="s">
        <v>1130</v>
      </c>
      <c r="C16" s="99">
        <v>140</v>
      </c>
      <c r="D16" s="99">
        <v>510</v>
      </c>
      <c r="E16" s="99">
        <v>449</v>
      </c>
      <c r="F16" s="99">
        <v>855</v>
      </c>
      <c r="G16" s="99">
        <v>1303</v>
      </c>
      <c r="H16" s="99">
        <v>1494</v>
      </c>
    </row>
    <row r="17" spans="1:10" ht="11.45" customHeight="1" thickBot="1" x14ac:dyDescent="0.35">
      <c r="A17" s="79"/>
      <c r="B17" s="79" t="s">
        <v>1129</v>
      </c>
      <c r="C17" s="100">
        <v>26</v>
      </c>
      <c r="D17" s="100">
        <v>63</v>
      </c>
      <c r="E17" s="100">
        <v>62</v>
      </c>
      <c r="F17" s="100">
        <v>154</v>
      </c>
      <c r="G17" s="100">
        <v>222</v>
      </c>
      <c r="H17" s="100">
        <v>238</v>
      </c>
    </row>
    <row r="18" spans="1:10" ht="11.45" customHeight="1" thickBot="1" x14ac:dyDescent="0.35">
      <c r="A18" s="79"/>
      <c r="B18" s="79" t="s">
        <v>1127</v>
      </c>
      <c r="C18" s="100">
        <v>2</v>
      </c>
      <c r="D18" s="100">
        <v>6</v>
      </c>
      <c r="E18" s="100">
        <v>7</v>
      </c>
      <c r="F18" s="100">
        <v>5</v>
      </c>
      <c r="G18" s="100">
        <v>8</v>
      </c>
      <c r="H18" s="100">
        <v>11</v>
      </c>
    </row>
    <row r="19" spans="1:10" ht="11.45" customHeight="1" thickBot="1" x14ac:dyDescent="0.35">
      <c r="A19" s="79"/>
      <c r="B19" s="90" t="s">
        <v>1128</v>
      </c>
      <c r="C19" s="101">
        <v>8</v>
      </c>
      <c r="D19" s="101">
        <v>35</v>
      </c>
      <c r="E19" s="101">
        <v>34</v>
      </c>
      <c r="F19" s="101">
        <v>71</v>
      </c>
      <c r="G19" s="101">
        <v>84</v>
      </c>
      <c r="H19" s="101">
        <v>85</v>
      </c>
    </row>
    <row r="20" spans="1:10" ht="11.45" customHeight="1" thickBot="1" x14ac:dyDescent="0.35">
      <c r="A20" s="79"/>
      <c r="B20" s="79" t="s">
        <v>1123</v>
      </c>
      <c r="C20" s="100">
        <v>4</v>
      </c>
      <c r="D20" s="100">
        <v>19</v>
      </c>
      <c r="E20" s="100">
        <v>10</v>
      </c>
      <c r="F20" s="100">
        <v>29</v>
      </c>
      <c r="G20" s="100">
        <v>36</v>
      </c>
      <c r="H20" s="100">
        <v>49</v>
      </c>
    </row>
    <row r="21" spans="1:10" ht="11.45" customHeight="1" x14ac:dyDescent="0.3">
      <c r="A21" s="89"/>
      <c r="B21" s="89" t="s">
        <v>1124</v>
      </c>
      <c r="C21" s="102">
        <v>27</v>
      </c>
      <c r="D21" s="102">
        <v>78</v>
      </c>
      <c r="E21" s="102">
        <v>91</v>
      </c>
      <c r="F21" s="102">
        <v>484</v>
      </c>
      <c r="G21" s="102">
        <v>622</v>
      </c>
      <c r="H21" s="102">
        <v>774</v>
      </c>
    </row>
    <row r="22" spans="1:10" ht="11.45" customHeight="1" thickBot="1" x14ac:dyDescent="0.35">
      <c r="A22" s="94" t="s">
        <v>1125</v>
      </c>
      <c r="B22" s="94" t="s">
        <v>1130</v>
      </c>
      <c r="C22" s="103">
        <f t="shared" ref="C22:H27" si="0">C16+C10+C4</f>
        <v>369</v>
      </c>
      <c r="D22" s="103">
        <f t="shared" si="0"/>
        <v>1288</v>
      </c>
      <c r="E22" s="103">
        <f t="shared" si="0"/>
        <v>1299</v>
      </c>
      <c r="F22" s="103">
        <f t="shared" si="0"/>
        <v>2067</v>
      </c>
      <c r="G22" s="103">
        <f t="shared" si="0"/>
        <v>2713</v>
      </c>
      <c r="H22" s="103">
        <f t="shared" si="0"/>
        <v>3166</v>
      </c>
    </row>
    <row r="23" spans="1:10" ht="11.45" customHeight="1" thickBot="1" x14ac:dyDescent="0.35">
      <c r="A23" s="87"/>
      <c r="B23" s="87" t="s">
        <v>1129</v>
      </c>
      <c r="C23" s="98">
        <f t="shared" si="0"/>
        <v>55</v>
      </c>
      <c r="D23" s="98">
        <f t="shared" si="0"/>
        <v>166</v>
      </c>
      <c r="E23" s="98">
        <f t="shared" si="0"/>
        <v>145</v>
      </c>
      <c r="F23" s="98">
        <f t="shared" si="0"/>
        <v>317</v>
      </c>
      <c r="G23" s="98">
        <f t="shared" si="0"/>
        <v>383</v>
      </c>
      <c r="H23" s="98">
        <f t="shared" si="0"/>
        <v>434</v>
      </c>
    </row>
    <row r="24" spans="1:10" ht="11.45" customHeight="1" thickBot="1" x14ac:dyDescent="0.3">
      <c r="A24" s="87"/>
      <c r="B24" s="87" t="s">
        <v>1127</v>
      </c>
      <c r="C24" s="98">
        <f t="shared" si="0"/>
        <v>8</v>
      </c>
      <c r="D24" s="98">
        <f t="shared" si="0"/>
        <v>34</v>
      </c>
      <c r="E24" s="98">
        <f t="shared" si="0"/>
        <v>29</v>
      </c>
      <c r="F24" s="98">
        <f t="shared" si="0"/>
        <v>26</v>
      </c>
      <c r="G24" s="98">
        <f t="shared" si="0"/>
        <v>19</v>
      </c>
      <c r="H24" s="98">
        <f t="shared" si="0"/>
        <v>26</v>
      </c>
    </row>
    <row r="25" spans="1:10" ht="11.45" customHeight="1" thickBot="1" x14ac:dyDescent="0.3">
      <c r="A25" s="87"/>
      <c r="B25" s="90" t="s">
        <v>1128</v>
      </c>
      <c r="C25" s="101">
        <f t="shared" si="0"/>
        <v>30</v>
      </c>
      <c r="D25" s="101">
        <f t="shared" si="0"/>
        <v>85</v>
      </c>
      <c r="E25" s="101">
        <f t="shared" si="0"/>
        <v>95</v>
      </c>
      <c r="F25" s="101">
        <f t="shared" si="0"/>
        <v>140</v>
      </c>
      <c r="G25" s="101">
        <f t="shared" si="0"/>
        <v>132</v>
      </c>
      <c r="H25" s="101">
        <f t="shared" si="0"/>
        <v>131</v>
      </c>
    </row>
    <row r="26" spans="1:10" ht="11.45" customHeight="1" thickBot="1" x14ac:dyDescent="0.3">
      <c r="A26" s="87"/>
      <c r="B26" s="87" t="s">
        <v>1123</v>
      </c>
      <c r="C26" s="98">
        <f t="shared" si="0"/>
        <v>10</v>
      </c>
      <c r="D26" s="98">
        <f t="shared" si="0"/>
        <v>31</v>
      </c>
      <c r="E26" s="98">
        <f t="shared" si="0"/>
        <v>22</v>
      </c>
      <c r="F26" s="98">
        <f t="shared" si="0"/>
        <v>67</v>
      </c>
      <c r="G26" s="98">
        <f t="shared" si="0"/>
        <v>68</v>
      </c>
      <c r="H26" s="98">
        <f t="shared" si="0"/>
        <v>82</v>
      </c>
    </row>
    <row r="27" spans="1:10" ht="11.45" customHeight="1" x14ac:dyDescent="0.25">
      <c r="A27" s="95"/>
      <c r="B27" s="95" t="s">
        <v>1124</v>
      </c>
      <c r="C27" s="104">
        <f t="shared" si="0"/>
        <v>57</v>
      </c>
      <c r="D27" s="104">
        <f t="shared" si="0"/>
        <v>165</v>
      </c>
      <c r="E27" s="104">
        <f t="shared" si="0"/>
        <v>213</v>
      </c>
      <c r="F27" s="104">
        <f>F21+F15+F9</f>
        <v>711</v>
      </c>
      <c r="G27" s="104">
        <f t="shared" si="0"/>
        <v>822</v>
      </c>
      <c r="H27" s="104">
        <f t="shared" si="0"/>
        <v>1031</v>
      </c>
    </row>
    <row r="28" spans="1:10" ht="11.45" customHeight="1" thickBot="1" x14ac:dyDescent="0.3">
      <c r="A28" s="96" t="s">
        <v>1125</v>
      </c>
      <c r="B28" s="97"/>
      <c r="C28" s="105">
        <f>SUM(C22:C27)</f>
        <v>529</v>
      </c>
      <c r="D28" s="105">
        <f>SUM(D22:D27)</f>
        <v>1769</v>
      </c>
      <c r="E28" s="105">
        <f t="shared" ref="E28:H28" si="1">SUM(E22:E27)</f>
        <v>1803</v>
      </c>
      <c r="F28" s="105">
        <f t="shared" si="1"/>
        <v>3328</v>
      </c>
      <c r="G28" s="105">
        <f t="shared" si="1"/>
        <v>4137</v>
      </c>
      <c r="H28" s="105">
        <f t="shared" si="1"/>
        <v>4870</v>
      </c>
      <c r="J28" s="455"/>
    </row>
    <row r="29" spans="1:10" ht="16.5" thickTop="1" thickBot="1" x14ac:dyDescent="0.3">
      <c r="A29" s="78"/>
      <c r="B29" s="78"/>
      <c r="C29" s="106"/>
      <c r="D29" s="106"/>
      <c r="E29" s="106"/>
      <c r="F29" s="107"/>
      <c r="G29" s="107"/>
      <c r="H29" s="107"/>
    </row>
    <row r="30" spans="1:10" ht="18" customHeight="1" thickBot="1" x14ac:dyDescent="0.3">
      <c r="A30" s="79"/>
      <c r="B30" s="87"/>
      <c r="C30" s="98">
        <v>1997</v>
      </c>
      <c r="D30" s="98" t="s">
        <v>1118</v>
      </c>
      <c r="E30" s="98" t="s">
        <v>1119</v>
      </c>
      <c r="F30" s="98" t="s">
        <v>1120</v>
      </c>
      <c r="G30" s="98" t="s">
        <v>1121</v>
      </c>
      <c r="H30" s="98" t="s">
        <v>1122</v>
      </c>
    </row>
    <row r="31" spans="1:10" ht="13.15" customHeight="1" thickBot="1" x14ac:dyDescent="0.3">
      <c r="A31" s="79"/>
      <c r="B31" s="88" t="s">
        <v>1130</v>
      </c>
      <c r="C31" s="655">
        <f>C22/C$28</f>
        <v>0.69754253308128544</v>
      </c>
      <c r="D31" s="655">
        <f t="shared" ref="C31:H36" si="2">D22/D$28</f>
        <v>0.72809496890898817</v>
      </c>
      <c r="E31" s="655">
        <f t="shared" si="2"/>
        <v>0.72046589018302831</v>
      </c>
      <c r="F31" s="655">
        <f t="shared" si="2"/>
        <v>0.62109375</v>
      </c>
      <c r="G31" s="655">
        <f t="shared" si="2"/>
        <v>0.65578921924099587</v>
      </c>
      <c r="H31" s="655">
        <f t="shared" si="2"/>
        <v>0.65010266940451744</v>
      </c>
    </row>
    <row r="32" spans="1:10" ht="13.15" customHeight="1" thickBot="1" x14ac:dyDescent="0.3">
      <c r="A32" s="79"/>
      <c r="B32" s="79" t="s">
        <v>1129</v>
      </c>
      <c r="C32" s="655">
        <f t="shared" si="2"/>
        <v>0.10396975425330812</v>
      </c>
      <c r="D32" s="655">
        <f t="shared" si="2"/>
        <v>9.3838326738270209E-2</v>
      </c>
      <c r="E32" s="655">
        <f t="shared" si="2"/>
        <v>8.0421519689406543E-2</v>
      </c>
      <c r="F32" s="655">
        <f t="shared" si="2"/>
        <v>9.5252403846153841E-2</v>
      </c>
      <c r="G32" s="655">
        <f t="shared" si="2"/>
        <v>9.2579163645153492E-2</v>
      </c>
      <c r="H32" s="655">
        <f t="shared" si="2"/>
        <v>8.9117043121149903E-2</v>
      </c>
    </row>
    <row r="33" spans="1:8" ht="13.15" customHeight="1" thickBot="1" x14ac:dyDescent="0.3">
      <c r="A33" s="79"/>
      <c r="B33" s="79" t="s">
        <v>1127</v>
      </c>
      <c r="C33" s="655">
        <f t="shared" si="2"/>
        <v>1.5122873345935728E-2</v>
      </c>
      <c r="D33" s="655">
        <f t="shared" si="2"/>
        <v>1.9219898247597511E-2</v>
      </c>
      <c r="E33" s="655">
        <f t="shared" si="2"/>
        <v>1.6084303937881309E-2</v>
      </c>
      <c r="F33" s="655">
        <f t="shared" si="2"/>
        <v>7.8125E-3</v>
      </c>
      <c r="G33" s="655">
        <f t="shared" si="2"/>
        <v>4.5927000241721052E-3</v>
      </c>
      <c r="H33" s="655">
        <f t="shared" si="2"/>
        <v>5.3388090349075976E-3</v>
      </c>
    </row>
    <row r="34" spans="1:8" ht="13.15" customHeight="1" thickBot="1" x14ac:dyDescent="0.3">
      <c r="A34" s="79"/>
      <c r="B34" s="90" t="s">
        <v>1128</v>
      </c>
      <c r="C34" s="656">
        <f t="shared" si="2"/>
        <v>5.6710775047258979E-2</v>
      </c>
      <c r="D34" s="656">
        <f t="shared" si="2"/>
        <v>4.8049745618993785E-2</v>
      </c>
      <c r="E34" s="656">
        <f t="shared" si="2"/>
        <v>5.2689961175818083E-2</v>
      </c>
      <c r="F34" s="656">
        <f t="shared" si="2"/>
        <v>4.2067307692307696E-2</v>
      </c>
      <c r="G34" s="656">
        <f t="shared" si="2"/>
        <v>3.1907179115300943E-2</v>
      </c>
      <c r="H34" s="656">
        <f t="shared" si="2"/>
        <v>2.6899383983572896E-2</v>
      </c>
    </row>
    <row r="35" spans="1:8" ht="13.15" customHeight="1" thickBot="1" x14ac:dyDescent="0.3">
      <c r="A35" s="79"/>
      <c r="B35" s="79" t="s">
        <v>1123</v>
      </c>
      <c r="C35" s="655">
        <f t="shared" si="2"/>
        <v>1.890359168241966E-2</v>
      </c>
      <c r="D35" s="655">
        <f t="shared" si="2"/>
        <v>1.7524024872809497E-2</v>
      </c>
      <c r="E35" s="655">
        <f t="shared" si="2"/>
        <v>1.2201885745978924E-2</v>
      </c>
      <c r="F35" s="655">
        <f t="shared" si="2"/>
        <v>2.013221153846154E-2</v>
      </c>
      <c r="G35" s="655">
        <f t="shared" si="2"/>
        <v>1.6437031665458061E-2</v>
      </c>
      <c r="H35" s="655">
        <f t="shared" si="2"/>
        <v>1.6837782340862424E-2</v>
      </c>
    </row>
    <row r="36" spans="1:8" ht="13.15" customHeight="1" thickBot="1" x14ac:dyDescent="0.3">
      <c r="A36" s="79"/>
      <c r="B36" s="89" t="s">
        <v>1124</v>
      </c>
      <c r="C36" s="655">
        <f t="shared" si="2"/>
        <v>0.10775047258979206</v>
      </c>
      <c r="D36" s="655">
        <f t="shared" si="2"/>
        <v>9.3273035613340868E-2</v>
      </c>
      <c r="E36" s="655">
        <f t="shared" si="2"/>
        <v>0.11813643926788686</v>
      </c>
      <c r="F36" s="655">
        <f t="shared" si="2"/>
        <v>0.21364182692307693</v>
      </c>
      <c r="G36" s="655">
        <f t="shared" si="2"/>
        <v>0.1986947063089195</v>
      </c>
      <c r="H36" s="655">
        <f t="shared" si="2"/>
        <v>0.21170431211498975</v>
      </c>
    </row>
    <row r="37" spans="1:8" ht="15.75" thickBot="1" x14ac:dyDescent="0.3">
      <c r="A37" s="93" t="s">
        <v>1134</v>
      </c>
      <c r="B37" s="84"/>
      <c r="C37" s="84"/>
      <c r="D37" s="84"/>
      <c r="E37" s="84"/>
      <c r="F37" s="84"/>
      <c r="G37" s="84"/>
      <c r="H37" s="84"/>
    </row>
    <row r="38" spans="1:8" x14ac:dyDescent="0.25">
      <c r="A38" s="91" t="s">
        <v>1133</v>
      </c>
    </row>
    <row r="39" spans="1:8" x14ac:dyDescent="0.25">
      <c r="A39" s="92"/>
    </row>
    <row r="46" spans="1:8" ht="14.45" x14ac:dyDescent="0.3">
      <c r="C46" s="655"/>
      <c r="D46" s="655"/>
      <c r="E46" s="655"/>
      <c r="F46" s="655"/>
      <c r="G46" s="655"/>
      <c r="H46" s="655"/>
    </row>
  </sheetData>
  <hyperlinks>
    <hyperlink ref="A38" r:id="rId1"/>
  </hyperlinks>
  <pageMargins left="0.7" right="0.7" top="0.75" bottom="0.75" header="0.3" footer="0.3"/>
  <pageSetup paperSize="9" orientation="portrait"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0"/>
  <sheetViews>
    <sheetView zoomScale="80" zoomScaleNormal="80" workbookViewId="0">
      <selection activeCell="Z10" sqref="Z10"/>
    </sheetView>
  </sheetViews>
  <sheetFormatPr defaultRowHeight="12" x14ac:dyDescent="0.2"/>
  <cols>
    <col min="1" max="1" width="3.85546875" style="176" customWidth="1"/>
    <col min="2" max="2" width="12.5703125" style="176" customWidth="1"/>
    <col min="3" max="3" width="4.85546875" style="176" customWidth="1"/>
    <col min="4" max="4" width="12.5703125" style="176" customWidth="1"/>
    <col min="5" max="5" width="4.85546875" style="176" customWidth="1"/>
    <col min="6" max="6" width="12.5703125" style="176" customWidth="1"/>
    <col min="7" max="7" width="5.140625" style="176" customWidth="1"/>
    <col min="8" max="8" width="12.5703125" style="174" customWidth="1"/>
    <col min="9" max="9" width="6.5703125" style="174" customWidth="1"/>
    <col min="10" max="10" width="3.28515625" style="175" customWidth="1"/>
    <col min="11" max="11" width="3.28515625" style="174" customWidth="1"/>
    <col min="12" max="12" width="8.85546875" style="174"/>
    <col min="13" max="13" width="6" style="174" customWidth="1"/>
    <col min="14" max="14" width="8.85546875" style="174"/>
    <col min="15" max="15" width="6" style="174" customWidth="1"/>
    <col min="16" max="16" width="8.85546875" style="174"/>
    <col min="17" max="17" width="6.28515625" style="174" customWidth="1"/>
    <col min="18" max="18" width="8.85546875" style="174"/>
    <col min="19" max="19" width="7.28515625" style="174" customWidth="1"/>
    <col min="20" max="20" width="2.85546875" style="175" customWidth="1"/>
    <col min="21" max="21" width="2.7109375" style="174" customWidth="1"/>
    <col min="22" max="22" width="8.85546875" style="174"/>
    <col min="23" max="23" width="6" style="174" customWidth="1"/>
    <col min="24" max="24" width="8.85546875" style="174"/>
    <col min="25" max="25" width="6" style="174" customWidth="1"/>
    <col min="26" max="26" width="8.85546875" style="174"/>
    <col min="27" max="27" width="6.28515625" style="174" customWidth="1"/>
    <col min="28" max="28" width="8.85546875" style="174"/>
    <col min="29" max="29" width="9.5703125" style="174" customWidth="1"/>
    <col min="30" max="30" width="8.85546875" style="175"/>
    <col min="31" max="255" width="8.85546875" style="174"/>
    <col min="256" max="256" width="3.85546875" style="174" customWidth="1"/>
    <col min="257" max="257" width="12.5703125" style="174" bestFit="1" customWidth="1"/>
    <col min="258" max="258" width="3.85546875" style="174" bestFit="1" customWidth="1"/>
    <col min="259" max="259" width="12.5703125" style="174" bestFit="1" customWidth="1"/>
    <col min="260" max="260" width="3.85546875" style="174" bestFit="1" customWidth="1"/>
    <col min="261" max="261" width="12.5703125" style="174" bestFit="1" customWidth="1"/>
    <col min="262" max="262" width="4.140625" style="174" bestFit="1" customWidth="1"/>
    <col min="263" max="263" width="12.5703125" style="174" bestFit="1" customWidth="1"/>
    <col min="264" max="264" width="6.5703125" style="174" bestFit="1" customWidth="1"/>
    <col min="265" max="266" width="3.28515625" style="174" customWidth="1"/>
    <col min="267" max="267" width="8.85546875" style="174"/>
    <col min="268" max="268" width="6" style="174" bestFit="1" customWidth="1"/>
    <col min="269" max="269" width="8.85546875" style="174"/>
    <col min="270" max="270" width="6" style="174" bestFit="1" customWidth="1"/>
    <col min="271" max="271" width="8.85546875" style="174"/>
    <col min="272" max="272" width="6.28515625" style="174" bestFit="1" customWidth="1"/>
    <col min="273" max="273" width="8.85546875" style="174"/>
    <col min="274" max="274" width="7.28515625" style="174" bestFit="1" customWidth="1"/>
    <col min="275" max="275" width="2.85546875" style="174" bestFit="1" customWidth="1"/>
    <col min="276" max="276" width="2.7109375" style="174" customWidth="1"/>
    <col min="277" max="277" width="8.85546875" style="174"/>
    <col min="278" max="278" width="6" style="174" bestFit="1" customWidth="1"/>
    <col min="279" max="279" width="8.85546875" style="174"/>
    <col min="280" max="280" width="6" style="174" bestFit="1" customWidth="1"/>
    <col min="281" max="281" width="8.85546875" style="174"/>
    <col min="282" max="282" width="6.28515625" style="174" bestFit="1" customWidth="1"/>
    <col min="283" max="283" width="8.85546875" style="174"/>
    <col min="284" max="284" width="9.5703125" style="174" customWidth="1"/>
    <col min="285" max="511" width="8.85546875" style="174"/>
    <col min="512" max="512" width="3.85546875" style="174" customWidth="1"/>
    <col min="513" max="513" width="12.5703125" style="174" bestFit="1" customWidth="1"/>
    <col min="514" max="514" width="3.85546875" style="174" bestFit="1" customWidth="1"/>
    <col min="515" max="515" width="12.5703125" style="174" bestFit="1" customWidth="1"/>
    <col min="516" max="516" width="3.85546875" style="174" bestFit="1" customWidth="1"/>
    <col min="517" max="517" width="12.5703125" style="174" bestFit="1" customWidth="1"/>
    <col min="518" max="518" width="4.140625" style="174" bestFit="1" customWidth="1"/>
    <col min="519" max="519" width="12.5703125" style="174" bestFit="1" customWidth="1"/>
    <col min="520" max="520" width="6.5703125" style="174" bestFit="1" customWidth="1"/>
    <col min="521" max="522" width="3.28515625" style="174" customWidth="1"/>
    <col min="523" max="523" width="8.85546875" style="174"/>
    <col min="524" max="524" width="6" style="174" bestFit="1" customWidth="1"/>
    <col min="525" max="525" width="8.85546875" style="174"/>
    <col min="526" max="526" width="6" style="174" bestFit="1" customWidth="1"/>
    <col min="527" max="527" width="8.85546875" style="174"/>
    <col min="528" max="528" width="6.28515625" style="174" bestFit="1" customWidth="1"/>
    <col min="529" max="529" width="8.85546875" style="174"/>
    <col min="530" max="530" width="7.28515625" style="174" bestFit="1" customWidth="1"/>
    <col min="531" max="531" width="2.85546875" style="174" bestFit="1" customWidth="1"/>
    <col min="532" max="532" width="2.7109375" style="174" customWidth="1"/>
    <col min="533" max="533" width="8.85546875" style="174"/>
    <col min="534" max="534" width="6" style="174" bestFit="1" customWidth="1"/>
    <col min="535" max="535" width="8.85546875" style="174"/>
    <col min="536" max="536" width="6" style="174" bestFit="1" customWidth="1"/>
    <col min="537" max="537" width="8.85546875" style="174"/>
    <col min="538" max="538" width="6.28515625" style="174" bestFit="1" customWidth="1"/>
    <col min="539" max="539" width="8.85546875" style="174"/>
    <col min="540" max="540" width="9.5703125" style="174" customWidth="1"/>
    <col min="541" max="767" width="8.85546875" style="174"/>
    <col min="768" max="768" width="3.85546875" style="174" customWidth="1"/>
    <col min="769" max="769" width="12.5703125" style="174" bestFit="1" customWidth="1"/>
    <col min="770" max="770" width="3.85546875" style="174" bestFit="1" customWidth="1"/>
    <col min="771" max="771" width="12.5703125" style="174" bestFit="1" customWidth="1"/>
    <col min="772" max="772" width="3.85546875" style="174" bestFit="1" customWidth="1"/>
    <col min="773" max="773" width="12.5703125" style="174" bestFit="1" customWidth="1"/>
    <col min="774" max="774" width="4.140625" style="174" bestFit="1" customWidth="1"/>
    <col min="775" max="775" width="12.5703125" style="174" bestFit="1" customWidth="1"/>
    <col min="776" max="776" width="6.5703125" style="174" bestFit="1" customWidth="1"/>
    <col min="777" max="778" width="3.28515625" style="174" customWidth="1"/>
    <col min="779" max="779" width="8.85546875" style="174"/>
    <col min="780" max="780" width="6" style="174" bestFit="1" customWidth="1"/>
    <col min="781" max="781" width="8.85546875" style="174"/>
    <col min="782" max="782" width="6" style="174" bestFit="1" customWidth="1"/>
    <col min="783" max="783" width="8.85546875" style="174"/>
    <col min="784" max="784" width="6.28515625" style="174" bestFit="1" customWidth="1"/>
    <col min="785" max="785" width="8.85546875" style="174"/>
    <col min="786" max="786" width="7.28515625" style="174" bestFit="1" customWidth="1"/>
    <col min="787" max="787" width="2.85546875" style="174" bestFit="1" customWidth="1"/>
    <col min="788" max="788" width="2.7109375" style="174" customWidth="1"/>
    <col min="789" max="789" width="8.85546875" style="174"/>
    <col min="790" max="790" width="6" style="174" bestFit="1" customWidth="1"/>
    <col min="791" max="791" width="8.85546875" style="174"/>
    <col min="792" max="792" width="6" style="174" bestFit="1" customWidth="1"/>
    <col min="793" max="793" width="8.85546875" style="174"/>
    <col min="794" max="794" width="6.28515625" style="174" bestFit="1" customWidth="1"/>
    <col min="795" max="795" width="8.85546875" style="174"/>
    <col min="796" max="796" width="9.5703125" style="174" customWidth="1"/>
    <col min="797" max="1023" width="8.85546875" style="174"/>
    <col min="1024" max="1024" width="3.85546875" style="174" customWidth="1"/>
    <col min="1025" max="1025" width="12.5703125" style="174" bestFit="1" customWidth="1"/>
    <col min="1026" max="1026" width="3.85546875" style="174" bestFit="1" customWidth="1"/>
    <col min="1027" max="1027" width="12.5703125" style="174" bestFit="1" customWidth="1"/>
    <col min="1028" max="1028" width="3.85546875" style="174" bestFit="1" customWidth="1"/>
    <col min="1029" max="1029" width="12.5703125" style="174" bestFit="1" customWidth="1"/>
    <col min="1030" max="1030" width="4.140625" style="174" bestFit="1" customWidth="1"/>
    <col min="1031" max="1031" width="12.5703125" style="174" bestFit="1" customWidth="1"/>
    <col min="1032" max="1032" width="6.5703125" style="174" bestFit="1" customWidth="1"/>
    <col min="1033" max="1034" width="3.28515625" style="174" customWidth="1"/>
    <col min="1035" max="1035" width="8.85546875" style="174"/>
    <col min="1036" max="1036" width="6" style="174" bestFit="1" customWidth="1"/>
    <col min="1037" max="1037" width="8.85546875" style="174"/>
    <col min="1038" max="1038" width="6" style="174" bestFit="1" customWidth="1"/>
    <col min="1039" max="1039" width="8.85546875" style="174"/>
    <col min="1040" max="1040" width="6.28515625" style="174" bestFit="1" customWidth="1"/>
    <col min="1041" max="1041" width="8.85546875" style="174"/>
    <col min="1042" max="1042" width="7.28515625" style="174" bestFit="1" customWidth="1"/>
    <col min="1043" max="1043" width="2.85546875" style="174" bestFit="1" customWidth="1"/>
    <col min="1044" max="1044" width="2.7109375" style="174" customWidth="1"/>
    <col min="1045" max="1045" width="8.85546875" style="174"/>
    <col min="1046" max="1046" width="6" style="174" bestFit="1" customWidth="1"/>
    <col min="1047" max="1047" width="8.85546875" style="174"/>
    <col min="1048" max="1048" width="6" style="174" bestFit="1" customWidth="1"/>
    <col min="1049" max="1049" width="8.85546875" style="174"/>
    <col min="1050" max="1050" width="6.28515625" style="174" bestFit="1" customWidth="1"/>
    <col min="1051" max="1051" width="8.85546875" style="174"/>
    <col min="1052" max="1052" width="9.5703125" style="174" customWidth="1"/>
    <col min="1053" max="1279" width="8.85546875" style="174"/>
    <col min="1280" max="1280" width="3.85546875" style="174" customWidth="1"/>
    <col min="1281" max="1281" width="12.5703125" style="174" bestFit="1" customWidth="1"/>
    <col min="1282" max="1282" width="3.85546875" style="174" bestFit="1" customWidth="1"/>
    <col min="1283" max="1283" width="12.5703125" style="174" bestFit="1" customWidth="1"/>
    <col min="1284" max="1284" width="3.85546875" style="174" bestFit="1" customWidth="1"/>
    <col min="1285" max="1285" width="12.5703125" style="174" bestFit="1" customWidth="1"/>
    <col min="1286" max="1286" width="4.140625" style="174" bestFit="1" customWidth="1"/>
    <col min="1287" max="1287" width="12.5703125" style="174" bestFit="1" customWidth="1"/>
    <col min="1288" max="1288" width="6.5703125" style="174" bestFit="1" customWidth="1"/>
    <col min="1289" max="1290" width="3.28515625" style="174" customWidth="1"/>
    <col min="1291" max="1291" width="8.85546875" style="174"/>
    <col min="1292" max="1292" width="6" style="174" bestFit="1" customWidth="1"/>
    <col min="1293" max="1293" width="8.85546875" style="174"/>
    <col min="1294" max="1294" width="6" style="174" bestFit="1" customWidth="1"/>
    <col min="1295" max="1295" width="8.85546875" style="174"/>
    <col min="1296" max="1296" width="6.28515625" style="174" bestFit="1" customWidth="1"/>
    <col min="1297" max="1297" width="8.85546875" style="174"/>
    <col min="1298" max="1298" width="7.28515625" style="174" bestFit="1" customWidth="1"/>
    <col min="1299" max="1299" width="2.85546875" style="174" bestFit="1" customWidth="1"/>
    <col min="1300" max="1300" width="2.7109375" style="174" customWidth="1"/>
    <col min="1301" max="1301" width="8.85546875" style="174"/>
    <col min="1302" max="1302" width="6" style="174" bestFit="1" customWidth="1"/>
    <col min="1303" max="1303" width="8.85546875" style="174"/>
    <col min="1304" max="1304" width="6" style="174" bestFit="1" customWidth="1"/>
    <col min="1305" max="1305" width="8.85546875" style="174"/>
    <col min="1306" max="1306" width="6.28515625" style="174" bestFit="1" customWidth="1"/>
    <col min="1307" max="1307" width="8.85546875" style="174"/>
    <col min="1308" max="1308" width="9.5703125" style="174" customWidth="1"/>
    <col min="1309" max="1535" width="8.85546875" style="174"/>
    <col min="1536" max="1536" width="3.85546875" style="174" customWidth="1"/>
    <col min="1537" max="1537" width="12.5703125" style="174" bestFit="1" customWidth="1"/>
    <col min="1538" max="1538" width="3.85546875" style="174" bestFit="1" customWidth="1"/>
    <col min="1539" max="1539" width="12.5703125" style="174" bestFit="1" customWidth="1"/>
    <col min="1540" max="1540" width="3.85546875" style="174" bestFit="1" customWidth="1"/>
    <col min="1541" max="1541" width="12.5703125" style="174" bestFit="1" customWidth="1"/>
    <col min="1542" max="1542" width="4.140625" style="174" bestFit="1" customWidth="1"/>
    <col min="1543" max="1543" width="12.5703125" style="174" bestFit="1" customWidth="1"/>
    <col min="1544" max="1544" width="6.5703125" style="174" bestFit="1" customWidth="1"/>
    <col min="1545" max="1546" width="3.28515625" style="174" customWidth="1"/>
    <col min="1547" max="1547" width="8.85546875" style="174"/>
    <col min="1548" max="1548" width="6" style="174" bestFit="1" customWidth="1"/>
    <col min="1549" max="1549" width="8.85546875" style="174"/>
    <col min="1550" max="1550" width="6" style="174" bestFit="1" customWidth="1"/>
    <col min="1551" max="1551" width="8.85546875" style="174"/>
    <col min="1552" max="1552" width="6.28515625" style="174" bestFit="1" customWidth="1"/>
    <col min="1553" max="1553" width="8.85546875" style="174"/>
    <col min="1554" max="1554" width="7.28515625" style="174" bestFit="1" customWidth="1"/>
    <col min="1555" max="1555" width="2.85546875" style="174" bestFit="1" customWidth="1"/>
    <col min="1556" max="1556" width="2.7109375" style="174" customWidth="1"/>
    <col min="1557" max="1557" width="8.85546875" style="174"/>
    <col min="1558" max="1558" width="6" style="174" bestFit="1" customWidth="1"/>
    <col min="1559" max="1559" width="8.85546875" style="174"/>
    <col min="1560" max="1560" width="6" style="174" bestFit="1" customWidth="1"/>
    <col min="1561" max="1561" width="8.85546875" style="174"/>
    <col min="1562" max="1562" width="6.28515625" style="174" bestFit="1" customWidth="1"/>
    <col min="1563" max="1563" width="8.85546875" style="174"/>
    <col min="1564" max="1564" width="9.5703125" style="174" customWidth="1"/>
    <col min="1565" max="1791" width="8.85546875" style="174"/>
    <col min="1792" max="1792" width="3.85546875" style="174" customWidth="1"/>
    <col min="1793" max="1793" width="12.5703125" style="174" bestFit="1" customWidth="1"/>
    <col min="1794" max="1794" width="3.85546875" style="174" bestFit="1" customWidth="1"/>
    <col min="1795" max="1795" width="12.5703125" style="174" bestFit="1" customWidth="1"/>
    <col min="1796" max="1796" width="3.85546875" style="174" bestFit="1" customWidth="1"/>
    <col min="1797" max="1797" width="12.5703125" style="174" bestFit="1" customWidth="1"/>
    <col min="1798" max="1798" width="4.140625" style="174" bestFit="1" customWidth="1"/>
    <col min="1799" max="1799" width="12.5703125" style="174" bestFit="1" customWidth="1"/>
    <col min="1800" max="1800" width="6.5703125" style="174" bestFit="1" customWidth="1"/>
    <col min="1801" max="1802" width="3.28515625" style="174" customWidth="1"/>
    <col min="1803" max="1803" width="8.85546875" style="174"/>
    <col min="1804" max="1804" width="6" style="174" bestFit="1" customWidth="1"/>
    <col min="1805" max="1805" width="8.85546875" style="174"/>
    <col min="1806" max="1806" width="6" style="174" bestFit="1" customWidth="1"/>
    <col min="1807" max="1807" width="8.85546875" style="174"/>
    <col min="1808" max="1808" width="6.28515625" style="174" bestFit="1" customWidth="1"/>
    <col min="1809" max="1809" width="8.85546875" style="174"/>
    <col min="1810" max="1810" width="7.28515625" style="174" bestFit="1" customWidth="1"/>
    <col min="1811" max="1811" width="2.85546875" style="174" bestFit="1" customWidth="1"/>
    <col min="1812" max="1812" width="2.7109375" style="174" customWidth="1"/>
    <col min="1813" max="1813" width="8.85546875" style="174"/>
    <col min="1814" max="1814" width="6" style="174" bestFit="1" customWidth="1"/>
    <col min="1815" max="1815" width="8.85546875" style="174"/>
    <col min="1816" max="1816" width="6" style="174" bestFit="1" customWidth="1"/>
    <col min="1817" max="1817" width="8.85546875" style="174"/>
    <col min="1818" max="1818" width="6.28515625" style="174" bestFit="1" customWidth="1"/>
    <col min="1819" max="1819" width="8.85546875" style="174"/>
    <col min="1820" max="1820" width="9.5703125" style="174" customWidth="1"/>
    <col min="1821" max="2047" width="8.85546875" style="174"/>
    <col min="2048" max="2048" width="3.85546875" style="174" customWidth="1"/>
    <col min="2049" max="2049" width="12.5703125" style="174" bestFit="1" customWidth="1"/>
    <col min="2050" max="2050" width="3.85546875" style="174" bestFit="1" customWidth="1"/>
    <col min="2051" max="2051" width="12.5703125" style="174" bestFit="1" customWidth="1"/>
    <col min="2052" max="2052" width="3.85546875" style="174" bestFit="1" customWidth="1"/>
    <col min="2053" max="2053" width="12.5703125" style="174" bestFit="1" customWidth="1"/>
    <col min="2054" max="2054" width="4.140625" style="174" bestFit="1" customWidth="1"/>
    <col min="2055" max="2055" width="12.5703125" style="174" bestFit="1" customWidth="1"/>
    <col min="2056" max="2056" width="6.5703125" style="174" bestFit="1" customWidth="1"/>
    <col min="2057" max="2058" width="3.28515625" style="174" customWidth="1"/>
    <col min="2059" max="2059" width="8.85546875" style="174"/>
    <col min="2060" max="2060" width="6" style="174" bestFit="1" customWidth="1"/>
    <col min="2061" max="2061" width="8.85546875" style="174"/>
    <col min="2062" max="2062" width="6" style="174" bestFit="1" customWidth="1"/>
    <col min="2063" max="2063" width="8.85546875" style="174"/>
    <col min="2064" max="2064" width="6.28515625" style="174" bestFit="1" customWidth="1"/>
    <col min="2065" max="2065" width="8.85546875" style="174"/>
    <col min="2066" max="2066" width="7.28515625" style="174" bestFit="1" customWidth="1"/>
    <col min="2067" max="2067" width="2.85546875" style="174" bestFit="1" customWidth="1"/>
    <col min="2068" max="2068" width="2.7109375" style="174" customWidth="1"/>
    <col min="2069" max="2069" width="8.85546875" style="174"/>
    <col min="2070" max="2070" width="6" style="174" bestFit="1" customWidth="1"/>
    <col min="2071" max="2071" width="8.85546875" style="174"/>
    <col min="2072" max="2072" width="6" style="174" bestFit="1" customWidth="1"/>
    <col min="2073" max="2073" width="8.85546875" style="174"/>
    <col min="2074" max="2074" width="6.28515625" style="174" bestFit="1" customWidth="1"/>
    <col min="2075" max="2075" width="8.85546875" style="174"/>
    <col min="2076" max="2076" width="9.5703125" style="174" customWidth="1"/>
    <col min="2077" max="2303" width="8.85546875" style="174"/>
    <col min="2304" max="2304" width="3.85546875" style="174" customWidth="1"/>
    <col min="2305" max="2305" width="12.5703125" style="174" bestFit="1" customWidth="1"/>
    <col min="2306" max="2306" width="3.85546875" style="174" bestFit="1" customWidth="1"/>
    <col min="2307" max="2307" width="12.5703125" style="174" bestFit="1" customWidth="1"/>
    <col min="2308" max="2308" width="3.85546875" style="174" bestFit="1" customWidth="1"/>
    <col min="2309" max="2309" width="12.5703125" style="174" bestFit="1" customWidth="1"/>
    <col min="2310" max="2310" width="4.140625" style="174" bestFit="1" customWidth="1"/>
    <col min="2311" max="2311" width="12.5703125" style="174" bestFit="1" customWidth="1"/>
    <col min="2312" max="2312" width="6.5703125" style="174" bestFit="1" customWidth="1"/>
    <col min="2313" max="2314" width="3.28515625" style="174" customWidth="1"/>
    <col min="2315" max="2315" width="8.85546875" style="174"/>
    <col min="2316" max="2316" width="6" style="174" bestFit="1" customWidth="1"/>
    <col min="2317" max="2317" width="8.85546875" style="174"/>
    <col min="2318" max="2318" width="6" style="174" bestFit="1" customWidth="1"/>
    <col min="2319" max="2319" width="8.85546875" style="174"/>
    <col min="2320" max="2320" width="6.28515625" style="174" bestFit="1" customWidth="1"/>
    <col min="2321" max="2321" width="8.85546875" style="174"/>
    <col min="2322" max="2322" width="7.28515625" style="174" bestFit="1" customWidth="1"/>
    <col min="2323" max="2323" width="2.85546875" style="174" bestFit="1" customWidth="1"/>
    <col min="2324" max="2324" width="2.7109375" style="174" customWidth="1"/>
    <col min="2325" max="2325" width="8.85546875" style="174"/>
    <col min="2326" max="2326" width="6" style="174" bestFit="1" customWidth="1"/>
    <col min="2327" max="2327" width="8.85546875" style="174"/>
    <col min="2328" max="2328" width="6" style="174" bestFit="1" customWidth="1"/>
    <col min="2329" max="2329" width="8.85546875" style="174"/>
    <col min="2330" max="2330" width="6.28515625" style="174" bestFit="1" customWidth="1"/>
    <col min="2331" max="2331" width="8.85546875" style="174"/>
    <col min="2332" max="2332" width="9.5703125" style="174" customWidth="1"/>
    <col min="2333" max="2559" width="8.85546875" style="174"/>
    <col min="2560" max="2560" width="3.85546875" style="174" customWidth="1"/>
    <col min="2561" max="2561" width="12.5703125" style="174" bestFit="1" customWidth="1"/>
    <col min="2562" max="2562" width="3.85546875" style="174" bestFit="1" customWidth="1"/>
    <col min="2563" max="2563" width="12.5703125" style="174" bestFit="1" customWidth="1"/>
    <col min="2564" max="2564" width="3.85546875" style="174" bestFit="1" customWidth="1"/>
    <col min="2565" max="2565" width="12.5703125" style="174" bestFit="1" customWidth="1"/>
    <col min="2566" max="2566" width="4.140625" style="174" bestFit="1" customWidth="1"/>
    <col min="2567" max="2567" width="12.5703125" style="174" bestFit="1" customWidth="1"/>
    <col min="2568" max="2568" width="6.5703125" style="174" bestFit="1" customWidth="1"/>
    <col min="2569" max="2570" width="3.28515625" style="174" customWidth="1"/>
    <col min="2571" max="2571" width="8.85546875" style="174"/>
    <col min="2572" max="2572" width="6" style="174" bestFit="1" customWidth="1"/>
    <col min="2573" max="2573" width="8.85546875" style="174"/>
    <col min="2574" max="2574" width="6" style="174" bestFit="1" customWidth="1"/>
    <col min="2575" max="2575" width="8.85546875" style="174"/>
    <col min="2576" max="2576" width="6.28515625" style="174" bestFit="1" customWidth="1"/>
    <col min="2577" max="2577" width="8.85546875" style="174"/>
    <col min="2578" max="2578" width="7.28515625" style="174" bestFit="1" customWidth="1"/>
    <col min="2579" max="2579" width="2.85546875" style="174" bestFit="1" customWidth="1"/>
    <col min="2580" max="2580" width="2.7109375" style="174" customWidth="1"/>
    <col min="2581" max="2581" width="8.85546875" style="174"/>
    <col min="2582" max="2582" width="6" style="174" bestFit="1" customWidth="1"/>
    <col min="2583" max="2583" width="8.85546875" style="174"/>
    <col min="2584" max="2584" width="6" style="174" bestFit="1" customWidth="1"/>
    <col min="2585" max="2585" width="8.85546875" style="174"/>
    <col min="2586" max="2586" width="6.28515625" style="174" bestFit="1" customWidth="1"/>
    <col min="2587" max="2587" width="8.85546875" style="174"/>
    <col min="2588" max="2588" width="9.5703125" style="174" customWidth="1"/>
    <col min="2589" max="2815" width="8.85546875" style="174"/>
    <col min="2816" max="2816" width="3.85546875" style="174" customWidth="1"/>
    <col min="2817" max="2817" width="12.5703125" style="174" bestFit="1" customWidth="1"/>
    <col min="2818" max="2818" width="3.85546875" style="174" bestFit="1" customWidth="1"/>
    <col min="2819" max="2819" width="12.5703125" style="174" bestFit="1" customWidth="1"/>
    <col min="2820" max="2820" width="3.85546875" style="174" bestFit="1" customWidth="1"/>
    <col min="2821" max="2821" width="12.5703125" style="174" bestFit="1" customWidth="1"/>
    <col min="2822" max="2822" width="4.140625" style="174" bestFit="1" customWidth="1"/>
    <col min="2823" max="2823" width="12.5703125" style="174" bestFit="1" customWidth="1"/>
    <col min="2824" max="2824" width="6.5703125" style="174" bestFit="1" customWidth="1"/>
    <col min="2825" max="2826" width="3.28515625" style="174" customWidth="1"/>
    <col min="2827" max="2827" width="8.85546875" style="174"/>
    <col min="2828" max="2828" width="6" style="174" bestFit="1" customWidth="1"/>
    <col min="2829" max="2829" width="8.85546875" style="174"/>
    <col min="2830" max="2830" width="6" style="174" bestFit="1" customWidth="1"/>
    <col min="2831" max="2831" width="8.85546875" style="174"/>
    <col min="2832" max="2832" width="6.28515625" style="174" bestFit="1" customWidth="1"/>
    <col min="2833" max="2833" width="8.85546875" style="174"/>
    <col min="2834" max="2834" width="7.28515625" style="174" bestFit="1" customWidth="1"/>
    <col min="2835" max="2835" width="2.85546875" style="174" bestFit="1" customWidth="1"/>
    <col min="2836" max="2836" width="2.7109375" style="174" customWidth="1"/>
    <col min="2837" max="2837" width="8.85546875" style="174"/>
    <col min="2838" max="2838" width="6" style="174" bestFit="1" customWidth="1"/>
    <col min="2839" max="2839" width="8.85546875" style="174"/>
    <col min="2840" max="2840" width="6" style="174" bestFit="1" customWidth="1"/>
    <col min="2841" max="2841" width="8.85546875" style="174"/>
    <col min="2842" max="2842" width="6.28515625" style="174" bestFit="1" customWidth="1"/>
    <col min="2843" max="2843" width="8.85546875" style="174"/>
    <col min="2844" max="2844" width="9.5703125" style="174" customWidth="1"/>
    <col min="2845" max="3071" width="8.85546875" style="174"/>
    <col min="3072" max="3072" width="3.85546875" style="174" customWidth="1"/>
    <col min="3073" max="3073" width="12.5703125" style="174" bestFit="1" customWidth="1"/>
    <col min="3074" max="3074" width="3.85546875" style="174" bestFit="1" customWidth="1"/>
    <col min="3075" max="3075" width="12.5703125" style="174" bestFit="1" customWidth="1"/>
    <col min="3076" max="3076" width="3.85546875" style="174" bestFit="1" customWidth="1"/>
    <col min="3077" max="3077" width="12.5703125" style="174" bestFit="1" customWidth="1"/>
    <col min="3078" max="3078" width="4.140625" style="174" bestFit="1" customWidth="1"/>
    <col min="3079" max="3079" width="12.5703125" style="174" bestFit="1" customWidth="1"/>
    <col min="3080" max="3080" width="6.5703125" style="174" bestFit="1" customWidth="1"/>
    <col min="3081" max="3082" width="3.28515625" style="174" customWidth="1"/>
    <col min="3083" max="3083" width="8.85546875" style="174"/>
    <col min="3084" max="3084" width="6" style="174" bestFit="1" customWidth="1"/>
    <col min="3085" max="3085" width="8.85546875" style="174"/>
    <col min="3086" max="3086" width="6" style="174" bestFit="1" customWidth="1"/>
    <col min="3087" max="3087" width="8.85546875" style="174"/>
    <col min="3088" max="3088" width="6.28515625" style="174" bestFit="1" customWidth="1"/>
    <col min="3089" max="3089" width="8.85546875" style="174"/>
    <col min="3090" max="3090" width="7.28515625" style="174" bestFit="1" customWidth="1"/>
    <col min="3091" max="3091" width="2.85546875" style="174" bestFit="1" customWidth="1"/>
    <col min="3092" max="3092" width="2.7109375" style="174" customWidth="1"/>
    <col min="3093" max="3093" width="8.85546875" style="174"/>
    <col min="3094" max="3094" width="6" style="174" bestFit="1" customWidth="1"/>
    <col min="3095" max="3095" width="8.85546875" style="174"/>
    <col min="3096" max="3096" width="6" style="174" bestFit="1" customWidth="1"/>
    <col min="3097" max="3097" width="8.85546875" style="174"/>
    <col min="3098" max="3098" width="6.28515625" style="174" bestFit="1" customWidth="1"/>
    <col min="3099" max="3099" width="8.85546875" style="174"/>
    <col min="3100" max="3100" width="9.5703125" style="174" customWidth="1"/>
    <col min="3101" max="3327" width="8.85546875" style="174"/>
    <col min="3328" max="3328" width="3.85546875" style="174" customWidth="1"/>
    <col min="3329" max="3329" width="12.5703125" style="174" bestFit="1" customWidth="1"/>
    <col min="3330" max="3330" width="3.85546875" style="174" bestFit="1" customWidth="1"/>
    <col min="3331" max="3331" width="12.5703125" style="174" bestFit="1" customWidth="1"/>
    <col min="3332" max="3332" width="3.85546875" style="174" bestFit="1" customWidth="1"/>
    <col min="3333" max="3333" width="12.5703125" style="174" bestFit="1" customWidth="1"/>
    <col min="3334" max="3334" width="4.140625" style="174" bestFit="1" customWidth="1"/>
    <col min="3335" max="3335" width="12.5703125" style="174" bestFit="1" customWidth="1"/>
    <col min="3336" max="3336" width="6.5703125" style="174" bestFit="1" customWidth="1"/>
    <col min="3337" max="3338" width="3.28515625" style="174" customWidth="1"/>
    <col min="3339" max="3339" width="8.85546875" style="174"/>
    <col min="3340" max="3340" width="6" style="174" bestFit="1" customWidth="1"/>
    <col min="3341" max="3341" width="8.85546875" style="174"/>
    <col min="3342" max="3342" width="6" style="174" bestFit="1" customWidth="1"/>
    <col min="3343" max="3343" width="8.85546875" style="174"/>
    <col min="3344" max="3344" width="6.28515625" style="174" bestFit="1" customWidth="1"/>
    <col min="3345" max="3345" width="8.85546875" style="174"/>
    <col min="3346" max="3346" width="7.28515625" style="174" bestFit="1" customWidth="1"/>
    <col min="3347" max="3347" width="2.85546875" style="174" bestFit="1" customWidth="1"/>
    <col min="3348" max="3348" width="2.7109375" style="174" customWidth="1"/>
    <col min="3349" max="3349" width="8.85546875" style="174"/>
    <col min="3350" max="3350" width="6" style="174" bestFit="1" customWidth="1"/>
    <col min="3351" max="3351" width="8.85546875" style="174"/>
    <col min="3352" max="3352" width="6" style="174" bestFit="1" customWidth="1"/>
    <col min="3353" max="3353" width="8.85546875" style="174"/>
    <col min="3354" max="3354" width="6.28515625" style="174" bestFit="1" customWidth="1"/>
    <col min="3355" max="3355" width="8.85546875" style="174"/>
    <col min="3356" max="3356" width="9.5703125" style="174" customWidth="1"/>
    <col min="3357" max="3583" width="8.85546875" style="174"/>
    <col min="3584" max="3584" width="3.85546875" style="174" customWidth="1"/>
    <col min="3585" max="3585" width="12.5703125" style="174" bestFit="1" customWidth="1"/>
    <col min="3586" max="3586" width="3.85546875" style="174" bestFit="1" customWidth="1"/>
    <col min="3587" max="3587" width="12.5703125" style="174" bestFit="1" customWidth="1"/>
    <col min="3588" max="3588" width="3.85546875" style="174" bestFit="1" customWidth="1"/>
    <col min="3589" max="3589" width="12.5703125" style="174" bestFit="1" customWidth="1"/>
    <col min="3590" max="3590" width="4.140625" style="174" bestFit="1" customWidth="1"/>
    <col min="3591" max="3591" width="12.5703125" style="174" bestFit="1" customWidth="1"/>
    <col min="3592" max="3592" width="6.5703125" style="174" bestFit="1" customWidth="1"/>
    <col min="3593" max="3594" width="3.28515625" style="174" customWidth="1"/>
    <col min="3595" max="3595" width="8.85546875" style="174"/>
    <col min="3596" max="3596" width="6" style="174" bestFit="1" customWidth="1"/>
    <col min="3597" max="3597" width="8.85546875" style="174"/>
    <col min="3598" max="3598" width="6" style="174" bestFit="1" customWidth="1"/>
    <col min="3599" max="3599" width="8.85546875" style="174"/>
    <col min="3600" max="3600" width="6.28515625" style="174" bestFit="1" customWidth="1"/>
    <col min="3601" max="3601" width="8.85546875" style="174"/>
    <col min="3602" max="3602" width="7.28515625" style="174" bestFit="1" customWidth="1"/>
    <col min="3603" max="3603" width="2.85546875" style="174" bestFit="1" customWidth="1"/>
    <col min="3604" max="3604" width="2.7109375" style="174" customWidth="1"/>
    <col min="3605" max="3605" width="8.85546875" style="174"/>
    <col min="3606" max="3606" width="6" style="174" bestFit="1" customWidth="1"/>
    <col min="3607" max="3607" width="8.85546875" style="174"/>
    <col min="3608" max="3608" width="6" style="174" bestFit="1" customWidth="1"/>
    <col min="3609" max="3609" width="8.85546875" style="174"/>
    <col min="3610" max="3610" width="6.28515625" style="174" bestFit="1" customWidth="1"/>
    <col min="3611" max="3611" width="8.85546875" style="174"/>
    <col min="3612" max="3612" width="9.5703125" style="174" customWidth="1"/>
    <col min="3613" max="3839" width="8.85546875" style="174"/>
    <col min="3840" max="3840" width="3.85546875" style="174" customWidth="1"/>
    <col min="3841" max="3841" width="12.5703125" style="174" bestFit="1" customWidth="1"/>
    <col min="3842" max="3842" width="3.85546875" style="174" bestFit="1" customWidth="1"/>
    <col min="3843" max="3843" width="12.5703125" style="174" bestFit="1" customWidth="1"/>
    <col min="3844" max="3844" width="3.85546875" style="174" bestFit="1" customWidth="1"/>
    <col min="3845" max="3845" width="12.5703125" style="174" bestFit="1" customWidth="1"/>
    <col min="3846" max="3846" width="4.140625" style="174" bestFit="1" customWidth="1"/>
    <col min="3847" max="3847" width="12.5703125" style="174" bestFit="1" customWidth="1"/>
    <col min="3848" max="3848" width="6.5703125" style="174" bestFit="1" customWidth="1"/>
    <col min="3849" max="3850" width="3.28515625" style="174" customWidth="1"/>
    <col min="3851" max="3851" width="8.85546875" style="174"/>
    <col min="3852" max="3852" width="6" style="174" bestFit="1" customWidth="1"/>
    <col min="3853" max="3853" width="8.85546875" style="174"/>
    <col min="3854" max="3854" width="6" style="174" bestFit="1" customWidth="1"/>
    <col min="3855" max="3855" width="8.85546875" style="174"/>
    <col min="3856" max="3856" width="6.28515625" style="174" bestFit="1" customWidth="1"/>
    <col min="3857" max="3857" width="8.85546875" style="174"/>
    <col min="3858" max="3858" width="7.28515625" style="174" bestFit="1" customWidth="1"/>
    <col min="3859" max="3859" width="2.85546875" style="174" bestFit="1" customWidth="1"/>
    <col min="3860" max="3860" width="2.7109375" style="174" customWidth="1"/>
    <col min="3861" max="3861" width="8.85546875" style="174"/>
    <col min="3862" max="3862" width="6" style="174" bestFit="1" customWidth="1"/>
    <col min="3863" max="3863" width="8.85546875" style="174"/>
    <col min="3864" max="3864" width="6" style="174" bestFit="1" customWidth="1"/>
    <col min="3865" max="3865" width="8.85546875" style="174"/>
    <col min="3866" max="3866" width="6.28515625" style="174" bestFit="1" customWidth="1"/>
    <col min="3867" max="3867" width="8.85546875" style="174"/>
    <col min="3868" max="3868" width="9.5703125" style="174" customWidth="1"/>
    <col min="3869" max="4095" width="8.85546875" style="174"/>
    <col min="4096" max="4096" width="3.85546875" style="174" customWidth="1"/>
    <col min="4097" max="4097" width="12.5703125" style="174" bestFit="1" customWidth="1"/>
    <col min="4098" max="4098" width="3.85546875" style="174" bestFit="1" customWidth="1"/>
    <col min="4099" max="4099" width="12.5703125" style="174" bestFit="1" customWidth="1"/>
    <col min="4100" max="4100" width="3.85546875" style="174" bestFit="1" customWidth="1"/>
    <col min="4101" max="4101" width="12.5703125" style="174" bestFit="1" customWidth="1"/>
    <col min="4102" max="4102" width="4.140625" style="174" bestFit="1" customWidth="1"/>
    <col min="4103" max="4103" width="12.5703125" style="174" bestFit="1" customWidth="1"/>
    <col min="4104" max="4104" width="6.5703125" style="174" bestFit="1" customWidth="1"/>
    <col min="4105" max="4106" width="3.28515625" style="174" customWidth="1"/>
    <col min="4107" max="4107" width="8.85546875" style="174"/>
    <col min="4108" max="4108" width="6" style="174" bestFit="1" customWidth="1"/>
    <col min="4109" max="4109" width="8.85546875" style="174"/>
    <col min="4110" max="4110" width="6" style="174" bestFit="1" customWidth="1"/>
    <col min="4111" max="4111" width="8.85546875" style="174"/>
    <col min="4112" max="4112" width="6.28515625" style="174" bestFit="1" customWidth="1"/>
    <col min="4113" max="4113" width="8.85546875" style="174"/>
    <col min="4114" max="4114" width="7.28515625" style="174" bestFit="1" customWidth="1"/>
    <col min="4115" max="4115" width="2.85546875" style="174" bestFit="1" customWidth="1"/>
    <col min="4116" max="4116" width="2.7109375" style="174" customWidth="1"/>
    <col min="4117" max="4117" width="8.85546875" style="174"/>
    <col min="4118" max="4118" width="6" style="174" bestFit="1" customWidth="1"/>
    <col min="4119" max="4119" width="8.85546875" style="174"/>
    <col min="4120" max="4120" width="6" style="174" bestFit="1" customWidth="1"/>
    <col min="4121" max="4121" width="8.85546875" style="174"/>
    <col min="4122" max="4122" width="6.28515625" style="174" bestFit="1" customWidth="1"/>
    <col min="4123" max="4123" width="8.85546875" style="174"/>
    <col min="4124" max="4124" width="9.5703125" style="174" customWidth="1"/>
    <col min="4125" max="4351" width="8.85546875" style="174"/>
    <col min="4352" max="4352" width="3.85546875" style="174" customWidth="1"/>
    <col min="4353" max="4353" width="12.5703125" style="174" bestFit="1" customWidth="1"/>
    <col min="4354" max="4354" width="3.85546875" style="174" bestFit="1" customWidth="1"/>
    <col min="4355" max="4355" width="12.5703125" style="174" bestFit="1" customWidth="1"/>
    <col min="4356" max="4356" width="3.85546875" style="174" bestFit="1" customWidth="1"/>
    <col min="4357" max="4357" width="12.5703125" style="174" bestFit="1" customWidth="1"/>
    <col min="4358" max="4358" width="4.140625" style="174" bestFit="1" customWidth="1"/>
    <col min="4359" max="4359" width="12.5703125" style="174" bestFit="1" customWidth="1"/>
    <col min="4360" max="4360" width="6.5703125" style="174" bestFit="1" customWidth="1"/>
    <col min="4361" max="4362" width="3.28515625" style="174" customWidth="1"/>
    <col min="4363" max="4363" width="8.85546875" style="174"/>
    <col min="4364" max="4364" width="6" style="174" bestFit="1" customWidth="1"/>
    <col min="4365" max="4365" width="8.85546875" style="174"/>
    <col min="4366" max="4366" width="6" style="174" bestFit="1" customWidth="1"/>
    <col min="4367" max="4367" width="8.85546875" style="174"/>
    <col min="4368" max="4368" width="6.28515625" style="174" bestFit="1" customWidth="1"/>
    <col min="4369" max="4369" width="8.85546875" style="174"/>
    <col min="4370" max="4370" width="7.28515625" style="174" bestFit="1" customWidth="1"/>
    <col min="4371" max="4371" width="2.85546875" style="174" bestFit="1" customWidth="1"/>
    <col min="4372" max="4372" width="2.7109375" style="174" customWidth="1"/>
    <col min="4373" max="4373" width="8.85546875" style="174"/>
    <col min="4374" max="4374" width="6" style="174" bestFit="1" customWidth="1"/>
    <col min="4375" max="4375" width="8.85546875" style="174"/>
    <col min="4376" max="4376" width="6" style="174" bestFit="1" customWidth="1"/>
    <col min="4377" max="4377" width="8.85546875" style="174"/>
    <col min="4378" max="4378" width="6.28515625" style="174" bestFit="1" customWidth="1"/>
    <col min="4379" max="4379" width="8.85546875" style="174"/>
    <col min="4380" max="4380" width="9.5703125" style="174" customWidth="1"/>
    <col min="4381" max="4607" width="8.85546875" style="174"/>
    <col min="4608" max="4608" width="3.85546875" style="174" customWidth="1"/>
    <col min="4609" max="4609" width="12.5703125" style="174" bestFit="1" customWidth="1"/>
    <col min="4610" max="4610" width="3.85546875" style="174" bestFit="1" customWidth="1"/>
    <col min="4611" max="4611" width="12.5703125" style="174" bestFit="1" customWidth="1"/>
    <col min="4612" max="4612" width="3.85546875" style="174" bestFit="1" customWidth="1"/>
    <col min="4613" max="4613" width="12.5703125" style="174" bestFit="1" customWidth="1"/>
    <col min="4614" max="4614" width="4.140625" style="174" bestFit="1" customWidth="1"/>
    <col min="4615" max="4615" width="12.5703125" style="174" bestFit="1" customWidth="1"/>
    <col min="4616" max="4616" width="6.5703125" style="174" bestFit="1" customWidth="1"/>
    <col min="4617" max="4618" width="3.28515625" style="174" customWidth="1"/>
    <col min="4619" max="4619" width="8.85546875" style="174"/>
    <col min="4620" max="4620" width="6" style="174" bestFit="1" customWidth="1"/>
    <col min="4621" max="4621" width="8.85546875" style="174"/>
    <col min="4622" max="4622" width="6" style="174" bestFit="1" customWidth="1"/>
    <col min="4623" max="4623" width="8.85546875" style="174"/>
    <col min="4624" max="4624" width="6.28515625" style="174" bestFit="1" customWidth="1"/>
    <col min="4625" max="4625" width="8.85546875" style="174"/>
    <col min="4626" max="4626" width="7.28515625" style="174" bestFit="1" customWidth="1"/>
    <col min="4627" max="4627" width="2.85546875" style="174" bestFit="1" customWidth="1"/>
    <col min="4628" max="4628" width="2.7109375" style="174" customWidth="1"/>
    <col min="4629" max="4629" width="8.85546875" style="174"/>
    <col min="4630" max="4630" width="6" style="174" bestFit="1" customWidth="1"/>
    <col min="4631" max="4631" width="8.85546875" style="174"/>
    <col min="4632" max="4632" width="6" style="174" bestFit="1" customWidth="1"/>
    <col min="4633" max="4633" width="8.85546875" style="174"/>
    <col min="4634" max="4634" width="6.28515625" style="174" bestFit="1" customWidth="1"/>
    <col min="4635" max="4635" width="8.85546875" style="174"/>
    <col min="4636" max="4636" width="9.5703125" style="174" customWidth="1"/>
    <col min="4637" max="4863" width="8.85546875" style="174"/>
    <col min="4864" max="4864" width="3.85546875" style="174" customWidth="1"/>
    <col min="4865" max="4865" width="12.5703125" style="174" bestFit="1" customWidth="1"/>
    <col min="4866" max="4866" width="3.85546875" style="174" bestFit="1" customWidth="1"/>
    <col min="4867" max="4867" width="12.5703125" style="174" bestFit="1" customWidth="1"/>
    <col min="4868" max="4868" width="3.85546875" style="174" bestFit="1" customWidth="1"/>
    <col min="4869" max="4869" width="12.5703125" style="174" bestFit="1" customWidth="1"/>
    <col min="4870" max="4870" width="4.140625" style="174" bestFit="1" customWidth="1"/>
    <col min="4871" max="4871" width="12.5703125" style="174" bestFit="1" customWidth="1"/>
    <col min="4872" max="4872" width="6.5703125" style="174" bestFit="1" customWidth="1"/>
    <col min="4873" max="4874" width="3.28515625" style="174" customWidth="1"/>
    <col min="4875" max="4875" width="8.85546875" style="174"/>
    <col min="4876" max="4876" width="6" style="174" bestFit="1" customWidth="1"/>
    <col min="4877" max="4877" width="8.85546875" style="174"/>
    <col min="4878" max="4878" width="6" style="174" bestFit="1" customWidth="1"/>
    <col min="4879" max="4879" width="8.85546875" style="174"/>
    <col min="4880" max="4880" width="6.28515625" style="174" bestFit="1" customWidth="1"/>
    <col min="4881" max="4881" width="8.85546875" style="174"/>
    <col min="4882" max="4882" width="7.28515625" style="174" bestFit="1" customWidth="1"/>
    <col min="4883" max="4883" width="2.85546875" style="174" bestFit="1" customWidth="1"/>
    <col min="4884" max="4884" width="2.7109375" style="174" customWidth="1"/>
    <col min="4885" max="4885" width="8.85546875" style="174"/>
    <col min="4886" max="4886" width="6" style="174" bestFit="1" customWidth="1"/>
    <col min="4887" max="4887" width="8.85546875" style="174"/>
    <col min="4888" max="4888" width="6" style="174" bestFit="1" customWidth="1"/>
    <col min="4889" max="4889" width="8.85546875" style="174"/>
    <col min="4890" max="4890" width="6.28515625" style="174" bestFit="1" customWidth="1"/>
    <col min="4891" max="4891" width="8.85546875" style="174"/>
    <col min="4892" max="4892" width="9.5703125" style="174" customWidth="1"/>
    <col min="4893" max="5119" width="8.85546875" style="174"/>
    <col min="5120" max="5120" width="3.85546875" style="174" customWidth="1"/>
    <col min="5121" max="5121" width="12.5703125" style="174" bestFit="1" customWidth="1"/>
    <col min="5122" max="5122" width="3.85546875" style="174" bestFit="1" customWidth="1"/>
    <col min="5123" max="5123" width="12.5703125" style="174" bestFit="1" customWidth="1"/>
    <col min="5124" max="5124" width="3.85546875" style="174" bestFit="1" customWidth="1"/>
    <col min="5125" max="5125" width="12.5703125" style="174" bestFit="1" customWidth="1"/>
    <col min="5126" max="5126" width="4.140625" style="174" bestFit="1" customWidth="1"/>
    <col min="5127" max="5127" width="12.5703125" style="174" bestFit="1" customWidth="1"/>
    <col min="5128" max="5128" width="6.5703125" style="174" bestFit="1" customWidth="1"/>
    <col min="5129" max="5130" width="3.28515625" style="174" customWidth="1"/>
    <col min="5131" max="5131" width="8.85546875" style="174"/>
    <col min="5132" max="5132" width="6" style="174" bestFit="1" customWidth="1"/>
    <col min="5133" max="5133" width="8.85546875" style="174"/>
    <col min="5134" max="5134" width="6" style="174" bestFit="1" customWidth="1"/>
    <col min="5135" max="5135" width="8.85546875" style="174"/>
    <col min="5136" max="5136" width="6.28515625" style="174" bestFit="1" customWidth="1"/>
    <col min="5137" max="5137" width="8.85546875" style="174"/>
    <col min="5138" max="5138" width="7.28515625" style="174" bestFit="1" customWidth="1"/>
    <col min="5139" max="5139" width="2.85546875" style="174" bestFit="1" customWidth="1"/>
    <col min="5140" max="5140" width="2.7109375" style="174" customWidth="1"/>
    <col min="5141" max="5141" width="8.85546875" style="174"/>
    <col min="5142" max="5142" width="6" style="174" bestFit="1" customWidth="1"/>
    <col min="5143" max="5143" width="8.85546875" style="174"/>
    <col min="5144" max="5144" width="6" style="174" bestFit="1" customWidth="1"/>
    <col min="5145" max="5145" width="8.85546875" style="174"/>
    <col min="5146" max="5146" width="6.28515625" style="174" bestFit="1" customWidth="1"/>
    <col min="5147" max="5147" width="8.85546875" style="174"/>
    <col min="5148" max="5148" width="9.5703125" style="174" customWidth="1"/>
    <col min="5149" max="5375" width="8.85546875" style="174"/>
    <col min="5376" max="5376" width="3.85546875" style="174" customWidth="1"/>
    <col min="5377" max="5377" width="12.5703125" style="174" bestFit="1" customWidth="1"/>
    <col min="5378" max="5378" width="3.85546875" style="174" bestFit="1" customWidth="1"/>
    <col min="5379" max="5379" width="12.5703125" style="174" bestFit="1" customWidth="1"/>
    <col min="5380" max="5380" width="3.85546875" style="174" bestFit="1" customWidth="1"/>
    <col min="5381" max="5381" width="12.5703125" style="174" bestFit="1" customWidth="1"/>
    <col min="5382" max="5382" width="4.140625" style="174" bestFit="1" customWidth="1"/>
    <col min="5383" max="5383" width="12.5703125" style="174" bestFit="1" customWidth="1"/>
    <col min="5384" max="5384" width="6.5703125" style="174" bestFit="1" customWidth="1"/>
    <col min="5385" max="5386" width="3.28515625" style="174" customWidth="1"/>
    <col min="5387" max="5387" width="8.85546875" style="174"/>
    <col min="5388" max="5388" width="6" style="174" bestFit="1" customWidth="1"/>
    <col min="5389" max="5389" width="8.85546875" style="174"/>
    <col min="5390" max="5390" width="6" style="174" bestFit="1" customWidth="1"/>
    <col min="5391" max="5391" width="8.85546875" style="174"/>
    <col min="5392" max="5392" width="6.28515625" style="174" bestFit="1" customWidth="1"/>
    <col min="5393" max="5393" width="8.85546875" style="174"/>
    <col min="5394" max="5394" width="7.28515625" style="174" bestFit="1" customWidth="1"/>
    <col min="5395" max="5395" width="2.85546875" style="174" bestFit="1" customWidth="1"/>
    <col min="5396" max="5396" width="2.7109375" style="174" customWidth="1"/>
    <col min="5397" max="5397" width="8.85546875" style="174"/>
    <col min="5398" max="5398" width="6" style="174" bestFit="1" customWidth="1"/>
    <col min="5399" max="5399" width="8.85546875" style="174"/>
    <col min="5400" max="5400" width="6" style="174" bestFit="1" customWidth="1"/>
    <col min="5401" max="5401" width="8.85546875" style="174"/>
    <col min="5402" max="5402" width="6.28515625" style="174" bestFit="1" customWidth="1"/>
    <col min="5403" max="5403" width="8.85546875" style="174"/>
    <col min="5404" max="5404" width="9.5703125" style="174" customWidth="1"/>
    <col min="5405" max="5631" width="8.85546875" style="174"/>
    <col min="5632" max="5632" width="3.85546875" style="174" customWidth="1"/>
    <col min="5633" max="5633" width="12.5703125" style="174" bestFit="1" customWidth="1"/>
    <col min="5634" max="5634" width="3.85546875" style="174" bestFit="1" customWidth="1"/>
    <col min="5635" max="5635" width="12.5703125" style="174" bestFit="1" customWidth="1"/>
    <col min="5636" max="5636" width="3.85546875" style="174" bestFit="1" customWidth="1"/>
    <col min="5637" max="5637" width="12.5703125" style="174" bestFit="1" customWidth="1"/>
    <col min="5638" max="5638" width="4.140625" style="174" bestFit="1" customWidth="1"/>
    <col min="5639" max="5639" width="12.5703125" style="174" bestFit="1" customWidth="1"/>
    <col min="5640" max="5640" width="6.5703125" style="174" bestFit="1" customWidth="1"/>
    <col min="5641" max="5642" width="3.28515625" style="174" customWidth="1"/>
    <col min="5643" max="5643" width="8.85546875" style="174"/>
    <col min="5644" max="5644" width="6" style="174" bestFit="1" customWidth="1"/>
    <col min="5645" max="5645" width="8.85546875" style="174"/>
    <col min="5646" max="5646" width="6" style="174" bestFit="1" customWidth="1"/>
    <col min="5647" max="5647" width="8.85546875" style="174"/>
    <col min="5648" max="5648" width="6.28515625" style="174" bestFit="1" customWidth="1"/>
    <col min="5649" max="5649" width="8.85546875" style="174"/>
    <col min="5650" max="5650" width="7.28515625" style="174" bestFit="1" customWidth="1"/>
    <col min="5651" max="5651" width="2.85546875" style="174" bestFit="1" customWidth="1"/>
    <col min="5652" max="5652" width="2.7109375" style="174" customWidth="1"/>
    <col min="5653" max="5653" width="8.85546875" style="174"/>
    <col min="5654" max="5654" width="6" style="174" bestFit="1" customWidth="1"/>
    <col min="5655" max="5655" width="8.85546875" style="174"/>
    <col min="5656" max="5656" width="6" style="174" bestFit="1" customWidth="1"/>
    <col min="5657" max="5657" width="8.85546875" style="174"/>
    <col min="5658" max="5658" width="6.28515625" style="174" bestFit="1" customWidth="1"/>
    <col min="5659" max="5659" width="8.85546875" style="174"/>
    <col min="5660" max="5660" width="9.5703125" style="174" customWidth="1"/>
    <col min="5661" max="5887" width="8.85546875" style="174"/>
    <col min="5888" max="5888" width="3.85546875" style="174" customWidth="1"/>
    <col min="5889" max="5889" width="12.5703125" style="174" bestFit="1" customWidth="1"/>
    <col min="5890" max="5890" width="3.85546875" style="174" bestFit="1" customWidth="1"/>
    <col min="5891" max="5891" width="12.5703125" style="174" bestFit="1" customWidth="1"/>
    <col min="5892" max="5892" width="3.85546875" style="174" bestFit="1" customWidth="1"/>
    <col min="5893" max="5893" width="12.5703125" style="174" bestFit="1" customWidth="1"/>
    <col min="5894" max="5894" width="4.140625" style="174" bestFit="1" customWidth="1"/>
    <col min="5895" max="5895" width="12.5703125" style="174" bestFit="1" customWidth="1"/>
    <col min="5896" max="5896" width="6.5703125" style="174" bestFit="1" customWidth="1"/>
    <col min="5897" max="5898" width="3.28515625" style="174" customWidth="1"/>
    <col min="5899" max="5899" width="8.85546875" style="174"/>
    <col min="5900" max="5900" width="6" style="174" bestFit="1" customWidth="1"/>
    <col min="5901" max="5901" width="8.85546875" style="174"/>
    <col min="5902" max="5902" width="6" style="174" bestFit="1" customWidth="1"/>
    <col min="5903" max="5903" width="8.85546875" style="174"/>
    <col min="5904" max="5904" width="6.28515625" style="174" bestFit="1" customWidth="1"/>
    <col min="5905" max="5905" width="8.85546875" style="174"/>
    <col min="5906" max="5906" width="7.28515625" style="174" bestFit="1" customWidth="1"/>
    <col min="5907" max="5907" width="2.85546875" style="174" bestFit="1" customWidth="1"/>
    <col min="5908" max="5908" width="2.7109375" style="174" customWidth="1"/>
    <col min="5909" max="5909" width="8.85546875" style="174"/>
    <col min="5910" max="5910" width="6" style="174" bestFit="1" customWidth="1"/>
    <col min="5911" max="5911" width="8.85546875" style="174"/>
    <col min="5912" max="5912" width="6" style="174" bestFit="1" customWidth="1"/>
    <col min="5913" max="5913" width="8.85546875" style="174"/>
    <col min="5914" max="5914" width="6.28515625" style="174" bestFit="1" customWidth="1"/>
    <col min="5915" max="5915" width="8.85546875" style="174"/>
    <col min="5916" max="5916" width="9.5703125" style="174" customWidth="1"/>
    <col min="5917" max="6143" width="8.85546875" style="174"/>
    <col min="6144" max="6144" width="3.85546875" style="174" customWidth="1"/>
    <col min="6145" max="6145" width="12.5703125" style="174" bestFit="1" customWidth="1"/>
    <col min="6146" max="6146" width="3.85546875" style="174" bestFit="1" customWidth="1"/>
    <col min="6147" max="6147" width="12.5703125" style="174" bestFit="1" customWidth="1"/>
    <col min="6148" max="6148" width="3.85546875" style="174" bestFit="1" customWidth="1"/>
    <col min="6149" max="6149" width="12.5703125" style="174" bestFit="1" customWidth="1"/>
    <col min="6150" max="6150" width="4.140625" style="174" bestFit="1" customWidth="1"/>
    <col min="6151" max="6151" width="12.5703125" style="174" bestFit="1" customWidth="1"/>
    <col min="6152" max="6152" width="6.5703125" style="174" bestFit="1" customWidth="1"/>
    <col min="6153" max="6154" width="3.28515625" style="174" customWidth="1"/>
    <col min="6155" max="6155" width="8.85546875" style="174"/>
    <col min="6156" max="6156" width="6" style="174" bestFit="1" customWidth="1"/>
    <col min="6157" max="6157" width="8.85546875" style="174"/>
    <col min="6158" max="6158" width="6" style="174" bestFit="1" customWidth="1"/>
    <col min="6159" max="6159" width="8.85546875" style="174"/>
    <col min="6160" max="6160" width="6.28515625" style="174" bestFit="1" customWidth="1"/>
    <col min="6161" max="6161" width="8.85546875" style="174"/>
    <col min="6162" max="6162" width="7.28515625" style="174" bestFit="1" customWidth="1"/>
    <col min="6163" max="6163" width="2.85546875" style="174" bestFit="1" customWidth="1"/>
    <col min="6164" max="6164" width="2.7109375" style="174" customWidth="1"/>
    <col min="6165" max="6165" width="8.85546875" style="174"/>
    <col min="6166" max="6166" width="6" style="174" bestFit="1" customWidth="1"/>
    <col min="6167" max="6167" width="8.85546875" style="174"/>
    <col min="6168" max="6168" width="6" style="174" bestFit="1" customWidth="1"/>
    <col min="6169" max="6169" width="8.85546875" style="174"/>
    <col min="6170" max="6170" width="6.28515625" style="174" bestFit="1" customWidth="1"/>
    <col min="6171" max="6171" width="8.85546875" style="174"/>
    <col min="6172" max="6172" width="9.5703125" style="174" customWidth="1"/>
    <col min="6173" max="6399" width="8.85546875" style="174"/>
    <col min="6400" max="6400" width="3.85546875" style="174" customWidth="1"/>
    <col min="6401" max="6401" width="12.5703125" style="174" bestFit="1" customWidth="1"/>
    <col min="6402" max="6402" width="3.85546875" style="174" bestFit="1" customWidth="1"/>
    <col min="6403" max="6403" width="12.5703125" style="174" bestFit="1" customWidth="1"/>
    <col min="6404" max="6404" width="3.85546875" style="174" bestFit="1" customWidth="1"/>
    <col min="6405" max="6405" width="12.5703125" style="174" bestFit="1" customWidth="1"/>
    <col min="6406" max="6406" width="4.140625" style="174" bestFit="1" customWidth="1"/>
    <col min="6407" max="6407" width="12.5703125" style="174" bestFit="1" customWidth="1"/>
    <col min="6408" max="6408" width="6.5703125" style="174" bestFit="1" customWidth="1"/>
    <col min="6409" max="6410" width="3.28515625" style="174" customWidth="1"/>
    <col min="6411" max="6411" width="8.85546875" style="174"/>
    <col min="6412" max="6412" width="6" style="174" bestFit="1" customWidth="1"/>
    <col min="6413" max="6413" width="8.85546875" style="174"/>
    <col min="6414" max="6414" width="6" style="174" bestFit="1" customWidth="1"/>
    <col min="6415" max="6415" width="8.85546875" style="174"/>
    <col min="6416" max="6416" width="6.28515625" style="174" bestFit="1" customWidth="1"/>
    <col min="6417" max="6417" width="8.85546875" style="174"/>
    <col min="6418" max="6418" width="7.28515625" style="174" bestFit="1" customWidth="1"/>
    <col min="6419" max="6419" width="2.85546875" style="174" bestFit="1" customWidth="1"/>
    <col min="6420" max="6420" width="2.7109375" style="174" customWidth="1"/>
    <col min="6421" max="6421" width="8.85546875" style="174"/>
    <col min="6422" max="6422" width="6" style="174" bestFit="1" customWidth="1"/>
    <col min="6423" max="6423" width="8.85546875" style="174"/>
    <col min="6424" max="6424" width="6" style="174" bestFit="1" customWidth="1"/>
    <col min="6425" max="6425" width="8.85546875" style="174"/>
    <col min="6426" max="6426" width="6.28515625" style="174" bestFit="1" customWidth="1"/>
    <col min="6427" max="6427" width="8.85546875" style="174"/>
    <col min="6428" max="6428" width="9.5703125" style="174" customWidth="1"/>
    <col min="6429" max="6655" width="8.85546875" style="174"/>
    <col min="6656" max="6656" width="3.85546875" style="174" customWidth="1"/>
    <col min="6657" max="6657" width="12.5703125" style="174" bestFit="1" customWidth="1"/>
    <col min="6658" max="6658" width="3.85546875" style="174" bestFit="1" customWidth="1"/>
    <col min="6659" max="6659" width="12.5703125" style="174" bestFit="1" customWidth="1"/>
    <col min="6660" max="6660" width="3.85546875" style="174" bestFit="1" customWidth="1"/>
    <col min="6661" max="6661" width="12.5703125" style="174" bestFit="1" customWidth="1"/>
    <col min="6662" max="6662" width="4.140625" style="174" bestFit="1" customWidth="1"/>
    <col min="6663" max="6663" width="12.5703125" style="174" bestFit="1" customWidth="1"/>
    <col min="6664" max="6664" width="6.5703125" style="174" bestFit="1" customWidth="1"/>
    <col min="6665" max="6666" width="3.28515625" style="174" customWidth="1"/>
    <col min="6667" max="6667" width="8.85546875" style="174"/>
    <col min="6668" max="6668" width="6" style="174" bestFit="1" customWidth="1"/>
    <col min="6669" max="6669" width="8.85546875" style="174"/>
    <col min="6670" max="6670" width="6" style="174" bestFit="1" customWidth="1"/>
    <col min="6671" max="6671" width="8.85546875" style="174"/>
    <col min="6672" max="6672" width="6.28515625" style="174" bestFit="1" customWidth="1"/>
    <col min="6673" max="6673" width="8.85546875" style="174"/>
    <col min="6674" max="6674" width="7.28515625" style="174" bestFit="1" customWidth="1"/>
    <col min="6675" max="6675" width="2.85546875" style="174" bestFit="1" customWidth="1"/>
    <col min="6676" max="6676" width="2.7109375" style="174" customWidth="1"/>
    <col min="6677" max="6677" width="8.85546875" style="174"/>
    <col min="6678" max="6678" width="6" style="174" bestFit="1" customWidth="1"/>
    <col min="6679" max="6679" width="8.85546875" style="174"/>
    <col min="6680" max="6680" width="6" style="174" bestFit="1" customWidth="1"/>
    <col min="6681" max="6681" width="8.85546875" style="174"/>
    <col min="6682" max="6682" width="6.28515625" style="174" bestFit="1" customWidth="1"/>
    <col min="6683" max="6683" width="8.85546875" style="174"/>
    <col min="6684" max="6684" width="9.5703125" style="174" customWidth="1"/>
    <col min="6685" max="6911" width="8.85546875" style="174"/>
    <col min="6912" max="6912" width="3.85546875" style="174" customWidth="1"/>
    <col min="6913" max="6913" width="12.5703125" style="174" bestFit="1" customWidth="1"/>
    <col min="6914" max="6914" width="3.85546875" style="174" bestFit="1" customWidth="1"/>
    <col min="6915" max="6915" width="12.5703125" style="174" bestFit="1" customWidth="1"/>
    <col min="6916" max="6916" width="3.85546875" style="174" bestFit="1" customWidth="1"/>
    <col min="6917" max="6917" width="12.5703125" style="174" bestFit="1" customWidth="1"/>
    <col min="6918" max="6918" width="4.140625" style="174" bestFit="1" customWidth="1"/>
    <col min="6919" max="6919" width="12.5703125" style="174" bestFit="1" customWidth="1"/>
    <col min="6920" max="6920" width="6.5703125" style="174" bestFit="1" customWidth="1"/>
    <col min="6921" max="6922" width="3.28515625" style="174" customWidth="1"/>
    <col min="6923" max="6923" width="8.85546875" style="174"/>
    <col min="6924" max="6924" width="6" style="174" bestFit="1" customWidth="1"/>
    <col min="6925" max="6925" width="8.85546875" style="174"/>
    <col min="6926" max="6926" width="6" style="174" bestFit="1" customWidth="1"/>
    <col min="6927" max="6927" width="8.85546875" style="174"/>
    <col min="6928" max="6928" width="6.28515625" style="174" bestFit="1" customWidth="1"/>
    <col min="6929" max="6929" width="8.85546875" style="174"/>
    <col min="6930" max="6930" width="7.28515625" style="174" bestFit="1" customWidth="1"/>
    <col min="6931" max="6931" width="2.85546875" style="174" bestFit="1" customWidth="1"/>
    <col min="6932" max="6932" width="2.7109375" style="174" customWidth="1"/>
    <col min="6933" max="6933" width="8.85546875" style="174"/>
    <col min="6934" max="6934" width="6" style="174" bestFit="1" customWidth="1"/>
    <col min="6935" max="6935" width="8.85546875" style="174"/>
    <col min="6936" max="6936" width="6" style="174" bestFit="1" customWidth="1"/>
    <col min="6937" max="6937" width="8.85546875" style="174"/>
    <col min="6938" max="6938" width="6.28515625" style="174" bestFit="1" customWidth="1"/>
    <col min="6939" max="6939" width="8.85546875" style="174"/>
    <col min="6940" max="6940" width="9.5703125" style="174" customWidth="1"/>
    <col min="6941" max="7167" width="8.85546875" style="174"/>
    <col min="7168" max="7168" width="3.85546875" style="174" customWidth="1"/>
    <col min="7169" max="7169" width="12.5703125" style="174" bestFit="1" customWidth="1"/>
    <col min="7170" max="7170" width="3.85546875" style="174" bestFit="1" customWidth="1"/>
    <col min="7171" max="7171" width="12.5703125" style="174" bestFit="1" customWidth="1"/>
    <col min="7172" max="7172" width="3.85546875" style="174" bestFit="1" customWidth="1"/>
    <col min="7173" max="7173" width="12.5703125" style="174" bestFit="1" customWidth="1"/>
    <col min="7174" max="7174" width="4.140625" style="174" bestFit="1" customWidth="1"/>
    <col min="7175" max="7175" width="12.5703125" style="174" bestFit="1" customWidth="1"/>
    <col min="7176" max="7176" width="6.5703125" style="174" bestFit="1" customWidth="1"/>
    <col min="7177" max="7178" width="3.28515625" style="174" customWidth="1"/>
    <col min="7179" max="7179" width="8.85546875" style="174"/>
    <col min="7180" max="7180" width="6" style="174" bestFit="1" customWidth="1"/>
    <col min="7181" max="7181" width="8.85546875" style="174"/>
    <col min="7182" max="7182" width="6" style="174" bestFit="1" customWidth="1"/>
    <col min="7183" max="7183" width="8.85546875" style="174"/>
    <col min="7184" max="7184" width="6.28515625" style="174" bestFit="1" customWidth="1"/>
    <col min="7185" max="7185" width="8.85546875" style="174"/>
    <col min="7186" max="7186" width="7.28515625" style="174" bestFit="1" customWidth="1"/>
    <col min="7187" max="7187" width="2.85546875" style="174" bestFit="1" customWidth="1"/>
    <col min="7188" max="7188" width="2.7109375" style="174" customWidth="1"/>
    <col min="7189" max="7189" width="8.85546875" style="174"/>
    <col min="7190" max="7190" width="6" style="174" bestFit="1" customWidth="1"/>
    <col min="7191" max="7191" width="8.85546875" style="174"/>
    <col min="7192" max="7192" width="6" style="174" bestFit="1" customWidth="1"/>
    <col min="7193" max="7193" width="8.85546875" style="174"/>
    <col min="7194" max="7194" width="6.28515625" style="174" bestFit="1" customWidth="1"/>
    <col min="7195" max="7195" width="8.85546875" style="174"/>
    <col min="7196" max="7196" width="9.5703125" style="174" customWidth="1"/>
    <col min="7197" max="7423" width="8.85546875" style="174"/>
    <col min="7424" max="7424" width="3.85546875" style="174" customWidth="1"/>
    <col min="7425" max="7425" width="12.5703125" style="174" bestFit="1" customWidth="1"/>
    <col min="7426" max="7426" width="3.85546875" style="174" bestFit="1" customWidth="1"/>
    <col min="7427" max="7427" width="12.5703125" style="174" bestFit="1" customWidth="1"/>
    <col min="7428" max="7428" width="3.85546875" style="174" bestFit="1" customWidth="1"/>
    <col min="7429" max="7429" width="12.5703125" style="174" bestFit="1" customWidth="1"/>
    <col min="7430" max="7430" width="4.140625" style="174" bestFit="1" customWidth="1"/>
    <col min="7431" max="7431" width="12.5703125" style="174" bestFit="1" customWidth="1"/>
    <col min="7432" max="7432" width="6.5703125" style="174" bestFit="1" customWidth="1"/>
    <col min="7433" max="7434" width="3.28515625" style="174" customWidth="1"/>
    <col min="7435" max="7435" width="8.85546875" style="174"/>
    <col min="7436" max="7436" width="6" style="174" bestFit="1" customWidth="1"/>
    <col min="7437" max="7437" width="8.85546875" style="174"/>
    <col min="7438" max="7438" width="6" style="174" bestFit="1" customWidth="1"/>
    <col min="7439" max="7439" width="8.85546875" style="174"/>
    <col min="7440" max="7440" width="6.28515625" style="174" bestFit="1" customWidth="1"/>
    <col min="7441" max="7441" width="8.85546875" style="174"/>
    <col min="7442" max="7442" width="7.28515625" style="174" bestFit="1" customWidth="1"/>
    <col min="7443" max="7443" width="2.85546875" style="174" bestFit="1" customWidth="1"/>
    <col min="7444" max="7444" width="2.7109375" style="174" customWidth="1"/>
    <col min="7445" max="7445" width="8.85546875" style="174"/>
    <col min="7446" max="7446" width="6" style="174" bestFit="1" customWidth="1"/>
    <col min="7447" max="7447" width="8.85546875" style="174"/>
    <col min="7448" max="7448" width="6" style="174" bestFit="1" customWidth="1"/>
    <col min="7449" max="7449" width="8.85546875" style="174"/>
    <col min="7450" max="7450" width="6.28515625" style="174" bestFit="1" customWidth="1"/>
    <col min="7451" max="7451" width="8.85546875" style="174"/>
    <col min="7452" max="7452" width="9.5703125" style="174" customWidth="1"/>
    <col min="7453" max="7679" width="8.85546875" style="174"/>
    <col min="7680" max="7680" width="3.85546875" style="174" customWidth="1"/>
    <col min="7681" max="7681" width="12.5703125" style="174" bestFit="1" customWidth="1"/>
    <col min="7682" max="7682" width="3.85546875" style="174" bestFit="1" customWidth="1"/>
    <col min="7683" max="7683" width="12.5703125" style="174" bestFit="1" customWidth="1"/>
    <col min="7684" max="7684" width="3.85546875" style="174" bestFit="1" customWidth="1"/>
    <col min="7685" max="7685" width="12.5703125" style="174" bestFit="1" customWidth="1"/>
    <col min="7686" max="7686" width="4.140625" style="174" bestFit="1" customWidth="1"/>
    <col min="7687" max="7687" width="12.5703125" style="174" bestFit="1" customWidth="1"/>
    <col min="7688" max="7688" width="6.5703125" style="174" bestFit="1" customWidth="1"/>
    <col min="7689" max="7690" width="3.28515625" style="174" customWidth="1"/>
    <col min="7691" max="7691" width="8.85546875" style="174"/>
    <col min="7692" max="7692" width="6" style="174" bestFit="1" customWidth="1"/>
    <col min="7693" max="7693" width="8.85546875" style="174"/>
    <col min="7694" max="7694" width="6" style="174" bestFit="1" customWidth="1"/>
    <col min="7695" max="7695" width="8.85546875" style="174"/>
    <col min="7696" max="7696" width="6.28515625" style="174" bestFit="1" customWidth="1"/>
    <col min="7697" max="7697" width="8.85546875" style="174"/>
    <col min="7698" max="7698" width="7.28515625" style="174" bestFit="1" customWidth="1"/>
    <col min="7699" max="7699" width="2.85546875" style="174" bestFit="1" customWidth="1"/>
    <col min="7700" max="7700" width="2.7109375" style="174" customWidth="1"/>
    <col min="7701" max="7701" width="8.85546875" style="174"/>
    <col min="7702" max="7702" width="6" style="174" bestFit="1" customWidth="1"/>
    <col min="7703" max="7703" width="8.85546875" style="174"/>
    <col min="7704" max="7704" width="6" style="174" bestFit="1" customWidth="1"/>
    <col min="7705" max="7705" width="8.85546875" style="174"/>
    <col min="7706" max="7706" width="6.28515625" style="174" bestFit="1" customWidth="1"/>
    <col min="7707" max="7707" width="8.85546875" style="174"/>
    <col min="7708" max="7708" width="9.5703125" style="174" customWidth="1"/>
    <col min="7709" max="7935" width="8.85546875" style="174"/>
    <col min="7936" max="7936" width="3.85546875" style="174" customWidth="1"/>
    <col min="7937" max="7937" width="12.5703125" style="174" bestFit="1" customWidth="1"/>
    <col min="7938" max="7938" width="3.85546875" style="174" bestFit="1" customWidth="1"/>
    <col min="7939" max="7939" width="12.5703125" style="174" bestFit="1" customWidth="1"/>
    <col min="7940" max="7940" width="3.85546875" style="174" bestFit="1" customWidth="1"/>
    <col min="7941" max="7941" width="12.5703125" style="174" bestFit="1" customWidth="1"/>
    <col min="7942" max="7942" width="4.140625" style="174" bestFit="1" customWidth="1"/>
    <col min="7943" max="7943" width="12.5703125" style="174" bestFit="1" customWidth="1"/>
    <col min="7944" max="7944" width="6.5703125" style="174" bestFit="1" customWidth="1"/>
    <col min="7945" max="7946" width="3.28515625" style="174" customWidth="1"/>
    <col min="7947" max="7947" width="8.85546875" style="174"/>
    <col min="7948" max="7948" width="6" style="174" bestFit="1" customWidth="1"/>
    <col min="7949" max="7949" width="8.85546875" style="174"/>
    <col min="7950" max="7950" width="6" style="174" bestFit="1" customWidth="1"/>
    <col min="7951" max="7951" width="8.85546875" style="174"/>
    <col min="7952" max="7952" width="6.28515625" style="174" bestFit="1" customWidth="1"/>
    <col min="7953" max="7953" width="8.85546875" style="174"/>
    <col min="7954" max="7954" width="7.28515625" style="174" bestFit="1" customWidth="1"/>
    <col min="7955" max="7955" width="2.85546875" style="174" bestFit="1" customWidth="1"/>
    <col min="7956" max="7956" width="2.7109375" style="174" customWidth="1"/>
    <col min="7957" max="7957" width="8.85546875" style="174"/>
    <col min="7958" max="7958" width="6" style="174" bestFit="1" customWidth="1"/>
    <col min="7959" max="7959" width="8.85546875" style="174"/>
    <col min="7960" max="7960" width="6" style="174" bestFit="1" customWidth="1"/>
    <col min="7961" max="7961" width="8.85546875" style="174"/>
    <col min="7962" max="7962" width="6.28515625" style="174" bestFit="1" customWidth="1"/>
    <col min="7963" max="7963" width="8.85546875" style="174"/>
    <col min="7964" max="7964" width="9.5703125" style="174" customWidth="1"/>
    <col min="7965" max="8191" width="8.85546875" style="174"/>
    <col min="8192" max="8192" width="3.85546875" style="174" customWidth="1"/>
    <col min="8193" max="8193" width="12.5703125" style="174" bestFit="1" customWidth="1"/>
    <col min="8194" max="8194" width="3.85546875" style="174" bestFit="1" customWidth="1"/>
    <col min="8195" max="8195" width="12.5703125" style="174" bestFit="1" customWidth="1"/>
    <col min="8196" max="8196" width="3.85546875" style="174" bestFit="1" customWidth="1"/>
    <col min="8197" max="8197" width="12.5703125" style="174" bestFit="1" customWidth="1"/>
    <col min="8198" max="8198" width="4.140625" style="174" bestFit="1" customWidth="1"/>
    <col min="8199" max="8199" width="12.5703125" style="174" bestFit="1" customWidth="1"/>
    <col min="8200" max="8200" width="6.5703125" style="174" bestFit="1" customWidth="1"/>
    <col min="8201" max="8202" width="3.28515625" style="174" customWidth="1"/>
    <col min="8203" max="8203" width="8.85546875" style="174"/>
    <col min="8204" max="8204" width="6" style="174" bestFit="1" customWidth="1"/>
    <col min="8205" max="8205" width="8.85546875" style="174"/>
    <col min="8206" max="8206" width="6" style="174" bestFit="1" customWidth="1"/>
    <col min="8207" max="8207" width="8.85546875" style="174"/>
    <col min="8208" max="8208" width="6.28515625" style="174" bestFit="1" customWidth="1"/>
    <col min="8209" max="8209" width="8.85546875" style="174"/>
    <col min="8210" max="8210" width="7.28515625" style="174" bestFit="1" customWidth="1"/>
    <col min="8211" max="8211" width="2.85546875" style="174" bestFit="1" customWidth="1"/>
    <col min="8212" max="8212" width="2.7109375" style="174" customWidth="1"/>
    <col min="8213" max="8213" width="8.85546875" style="174"/>
    <col min="8214" max="8214" width="6" style="174" bestFit="1" customWidth="1"/>
    <col min="8215" max="8215" width="8.85546875" style="174"/>
    <col min="8216" max="8216" width="6" style="174" bestFit="1" customWidth="1"/>
    <col min="8217" max="8217" width="8.85546875" style="174"/>
    <col min="8218" max="8218" width="6.28515625" style="174" bestFit="1" customWidth="1"/>
    <col min="8219" max="8219" width="8.85546875" style="174"/>
    <col min="8220" max="8220" width="9.5703125" style="174" customWidth="1"/>
    <col min="8221" max="8447" width="8.85546875" style="174"/>
    <col min="8448" max="8448" width="3.85546875" style="174" customWidth="1"/>
    <col min="8449" max="8449" width="12.5703125" style="174" bestFit="1" customWidth="1"/>
    <col min="8450" max="8450" width="3.85546875" style="174" bestFit="1" customWidth="1"/>
    <col min="8451" max="8451" width="12.5703125" style="174" bestFit="1" customWidth="1"/>
    <col min="8452" max="8452" width="3.85546875" style="174" bestFit="1" customWidth="1"/>
    <col min="8453" max="8453" width="12.5703125" style="174" bestFit="1" customWidth="1"/>
    <col min="8454" max="8454" width="4.140625" style="174" bestFit="1" customWidth="1"/>
    <col min="8455" max="8455" width="12.5703125" style="174" bestFit="1" customWidth="1"/>
    <col min="8456" max="8456" width="6.5703125" style="174" bestFit="1" customWidth="1"/>
    <col min="8457" max="8458" width="3.28515625" style="174" customWidth="1"/>
    <col min="8459" max="8459" width="8.85546875" style="174"/>
    <col min="8460" max="8460" width="6" style="174" bestFit="1" customWidth="1"/>
    <col min="8461" max="8461" width="8.85546875" style="174"/>
    <col min="8462" max="8462" width="6" style="174" bestFit="1" customWidth="1"/>
    <col min="8463" max="8463" width="8.85546875" style="174"/>
    <col min="8464" max="8464" width="6.28515625" style="174" bestFit="1" customWidth="1"/>
    <col min="8465" max="8465" width="8.85546875" style="174"/>
    <col min="8466" max="8466" width="7.28515625" style="174" bestFit="1" customWidth="1"/>
    <col min="8467" max="8467" width="2.85546875" style="174" bestFit="1" customWidth="1"/>
    <col min="8468" max="8468" width="2.7109375" style="174" customWidth="1"/>
    <col min="8469" max="8469" width="8.85546875" style="174"/>
    <col min="8470" max="8470" width="6" style="174" bestFit="1" customWidth="1"/>
    <col min="8471" max="8471" width="8.85546875" style="174"/>
    <col min="8472" max="8472" width="6" style="174" bestFit="1" customWidth="1"/>
    <col min="8473" max="8473" width="8.85546875" style="174"/>
    <col min="8474" max="8474" width="6.28515625" style="174" bestFit="1" customWidth="1"/>
    <col min="8475" max="8475" width="8.85546875" style="174"/>
    <col min="8476" max="8476" width="9.5703125" style="174" customWidth="1"/>
    <col min="8477" max="8703" width="8.85546875" style="174"/>
    <col min="8704" max="8704" width="3.85546875" style="174" customWidth="1"/>
    <col min="8705" max="8705" width="12.5703125" style="174" bestFit="1" customWidth="1"/>
    <col min="8706" max="8706" width="3.85546875" style="174" bestFit="1" customWidth="1"/>
    <col min="8707" max="8707" width="12.5703125" style="174" bestFit="1" customWidth="1"/>
    <col min="8708" max="8708" width="3.85546875" style="174" bestFit="1" customWidth="1"/>
    <col min="8709" max="8709" width="12.5703125" style="174" bestFit="1" customWidth="1"/>
    <col min="8710" max="8710" width="4.140625" style="174" bestFit="1" customWidth="1"/>
    <col min="8711" max="8711" width="12.5703125" style="174" bestFit="1" customWidth="1"/>
    <col min="8712" max="8712" width="6.5703125" style="174" bestFit="1" customWidth="1"/>
    <col min="8713" max="8714" width="3.28515625" style="174" customWidth="1"/>
    <col min="8715" max="8715" width="8.85546875" style="174"/>
    <col min="8716" max="8716" width="6" style="174" bestFit="1" customWidth="1"/>
    <col min="8717" max="8717" width="8.85546875" style="174"/>
    <col min="8718" max="8718" width="6" style="174" bestFit="1" customWidth="1"/>
    <col min="8719" max="8719" width="8.85546875" style="174"/>
    <col min="8720" max="8720" width="6.28515625" style="174" bestFit="1" customWidth="1"/>
    <col min="8721" max="8721" width="8.85546875" style="174"/>
    <col min="8722" max="8722" width="7.28515625" style="174" bestFit="1" customWidth="1"/>
    <col min="8723" max="8723" width="2.85546875" style="174" bestFit="1" customWidth="1"/>
    <col min="8724" max="8724" width="2.7109375" style="174" customWidth="1"/>
    <col min="8725" max="8725" width="8.85546875" style="174"/>
    <col min="8726" max="8726" width="6" style="174" bestFit="1" customWidth="1"/>
    <col min="8727" max="8727" width="8.85546875" style="174"/>
    <col min="8728" max="8728" width="6" style="174" bestFit="1" customWidth="1"/>
    <col min="8729" max="8729" width="8.85546875" style="174"/>
    <col min="8730" max="8730" width="6.28515625" style="174" bestFit="1" customWidth="1"/>
    <col min="8731" max="8731" width="8.85546875" style="174"/>
    <col min="8732" max="8732" width="9.5703125" style="174" customWidth="1"/>
    <col min="8733" max="8959" width="8.85546875" style="174"/>
    <col min="8960" max="8960" width="3.85546875" style="174" customWidth="1"/>
    <col min="8961" max="8961" width="12.5703125" style="174" bestFit="1" customWidth="1"/>
    <col min="8962" max="8962" width="3.85546875" style="174" bestFit="1" customWidth="1"/>
    <col min="8963" max="8963" width="12.5703125" style="174" bestFit="1" customWidth="1"/>
    <col min="8964" max="8964" width="3.85546875" style="174" bestFit="1" customWidth="1"/>
    <col min="8965" max="8965" width="12.5703125" style="174" bestFit="1" customWidth="1"/>
    <col min="8966" max="8966" width="4.140625" style="174" bestFit="1" customWidth="1"/>
    <col min="8967" max="8967" width="12.5703125" style="174" bestFit="1" customWidth="1"/>
    <col min="8968" max="8968" width="6.5703125" style="174" bestFit="1" customWidth="1"/>
    <col min="8969" max="8970" width="3.28515625" style="174" customWidth="1"/>
    <col min="8971" max="8971" width="8.85546875" style="174"/>
    <col min="8972" max="8972" width="6" style="174" bestFit="1" customWidth="1"/>
    <col min="8973" max="8973" width="8.85546875" style="174"/>
    <col min="8974" max="8974" width="6" style="174" bestFit="1" customWidth="1"/>
    <col min="8975" max="8975" width="8.85546875" style="174"/>
    <col min="8976" max="8976" width="6.28515625" style="174" bestFit="1" customWidth="1"/>
    <col min="8977" max="8977" width="8.85546875" style="174"/>
    <col min="8978" max="8978" width="7.28515625" style="174" bestFit="1" customWidth="1"/>
    <col min="8979" max="8979" width="2.85546875" style="174" bestFit="1" customWidth="1"/>
    <col min="8980" max="8980" width="2.7109375" style="174" customWidth="1"/>
    <col min="8981" max="8981" width="8.85546875" style="174"/>
    <col min="8982" max="8982" width="6" style="174" bestFit="1" customWidth="1"/>
    <col min="8983" max="8983" width="8.85546875" style="174"/>
    <col min="8984" max="8984" width="6" style="174" bestFit="1" customWidth="1"/>
    <col min="8985" max="8985" width="8.85546875" style="174"/>
    <col min="8986" max="8986" width="6.28515625" style="174" bestFit="1" customWidth="1"/>
    <col min="8987" max="8987" width="8.85546875" style="174"/>
    <col min="8988" max="8988" width="9.5703125" style="174" customWidth="1"/>
    <col min="8989" max="9215" width="8.85546875" style="174"/>
    <col min="9216" max="9216" width="3.85546875" style="174" customWidth="1"/>
    <col min="9217" max="9217" width="12.5703125" style="174" bestFit="1" customWidth="1"/>
    <col min="9218" max="9218" width="3.85546875" style="174" bestFit="1" customWidth="1"/>
    <col min="9219" max="9219" width="12.5703125" style="174" bestFit="1" customWidth="1"/>
    <col min="9220" max="9220" width="3.85546875" style="174" bestFit="1" customWidth="1"/>
    <col min="9221" max="9221" width="12.5703125" style="174" bestFit="1" customWidth="1"/>
    <col min="9222" max="9222" width="4.140625" style="174" bestFit="1" customWidth="1"/>
    <col min="9223" max="9223" width="12.5703125" style="174" bestFit="1" customWidth="1"/>
    <col min="9224" max="9224" width="6.5703125" style="174" bestFit="1" customWidth="1"/>
    <col min="9225" max="9226" width="3.28515625" style="174" customWidth="1"/>
    <col min="9227" max="9227" width="8.85546875" style="174"/>
    <col min="9228" max="9228" width="6" style="174" bestFit="1" customWidth="1"/>
    <col min="9229" max="9229" width="8.85546875" style="174"/>
    <col min="9230" max="9230" width="6" style="174" bestFit="1" customWidth="1"/>
    <col min="9231" max="9231" width="8.85546875" style="174"/>
    <col min="9232" max="9232" width="6.28515625" style="174" bestFit="1" customWidth="1"/>
    <col min="9233" max="9233" width="8.85546875" style="174"/>
    <col min="9234" max="9234" width="7.28515625" style="174" bestFit="1" customWidth="1"/>
    <col min="9235" max="9235" width="2.85546875" style="174" bestFit="1" customWidth="1"/>
    <col min="9236" max="9236" width="2.7109375" style="174" customWidth="1"/>
    <col min="9237" max="9237" width="8.85546875" style="174"/>
    <col min="9238" max="9238" width="6" style="174" bestFit="1" customWidth="1"/>
    <col min="9239" max="9239" width="8.85546875" style="174"/>
    <col min="9240" max="9240" width="6" style="174" bestFit="1" customWidth="1"/>
    <col min="9241" max="9241" width="8.85546875" style="174"/>
    <col min="9242" max="9242" width="6.28515625" style="174" bestFit="1" customWidth="1"/>
    <col min="9243" max="9243" width="8.85546875" style="174"/>
    <col min="9244" max="9244" width="9.5703125" style="174" customWidth="1"/>
    <col min="9245" max="9471" width="8.85546875" style="174"/>
    <col min="9472" max="9472" width="3.85546875" style="174" customWidth="1"/>
    <col min="9473" max="9473" width="12.5703125" style="174" bestFit="1" customWidth="1"/>
    <col min="9474" max="9474" width="3.85546875" style="174" bestFit="1" customWidth="1"/>
    <col min="9475" max="9475" width="12.5703125" style="174" bestFit="1" customWidth="1"/>
    <col min="9476" max="9476" width="3.85546875" style="174" bestFit="1" customWidth="1"/>
    <col min="9477" max="9477" width="12.5703125" style="174" bestFit="1" customWidth="1"/>
    <col min="9478" max="9478" width="4.140625" style="174" bestFit="1" customWidth="1"/>
    <col min="9479" max="9479" width="12.5703125" style="174" bestFit="1" customWidth="1"/>
    <col min="9480" max="9480" width="6.5703125" style="174" bestFit="1" customWidth="1"/>
    <col min="9481" max="9482" width="3.28515625" style="174" customWidth="1"/>
    <col min="9483" max="9483" width="8.85546875" style="174"/>
    <col min="9484" max="9484" width="6" style="174" bestFit="1" customWidth="1"/>
    <col min="9485" max="9485" width="8.85546875" style="174"/>
    <col min="9486" max="9486" width="6" style="174" bestFit="1" customWidth="1"/>
    <col min="9487" max="9487" width="8.85546875" style="174"/>
    <col min="9488" max="9488" width="6.28515625" style="174" bestFit="1" customWidth="1"/>
    <col min="9489" max="9489" width="8.85546875" style="174"/>
    <col min="9490" max="9490" width="7.28515625" style="174" bestFit="1" customWidth="1"/>
    <col min="9491" max="9491" width="2.85546875" style="174" bestFit="1" customWidth="1"/>
    <col min="9492" max="9492" width="2.7109375" style="174" customWidth="1"/>
    <col min="9493" max="9493" width="8.85546875" style="174"/>
    <col min="9494" max="9494" width="6" style="174" bestFit="1" customWidth="1"/>
    <col min="9495" max="9495" width="8.85546875" style="174"/>
    <col min="9496" max="9496" width="6" style="174" bestFit="1" customWidth="1"/>
    <col min="9497" max="9497" width="8.85546875" style="174"/>
    <col min="9498" max="9498" width="6.28515625" style="174" bestFit="1" customWidth="1"/>
    <col min="9499" max="9499" width="8.85546875" style="174"/>
    <col min="9500" max="9500" width="9.5703125" style="174" customWidth="1"/>
    <col min="9501" max="9727" width="8.85546875" style="174"/>
    <col min="9728" max="9728" width="3.85546875" style="174" customWidth="1"/>
    <col min="9729" max="9729" width="12.5703125" style="174" bestFit="1" customWidth="1"/>
    <col min="9730" max="9730" width="3.85546875" style="174" bestFit="1" customWidth="1"/>
    <col min="9731" max="9731" width="12.5703125" style="174" bestFit="1" customWidth="1"/>
    <col min="9732" max="9732" width="3.85546875" style="174" bestFit="1" customWidth="1"/>
    <col min="9733" max="9733" width="12.5703125" style="174" bestFit="1" customWidth="1"/>
    <col min="9734" max="9734" width="4.140625" style="174" bestFit="1" customWidth="1"/>
    <col min="9735" max="9735" width="12.5703125" style="174" bestFit="1" customWidth="1"/>
    <col min="9736" max="9736" width="6.5703125" style="174" bestFit="1" customWidth="1"/>
    <col min="9737" max="9738" width="3.28515625" style="174" customWidth="1"/>
    <col min="9739" max="9739" width="8.85546875" style="174"/>
    <col min="9740" max="9740" width="6" style="174" bestFit="1" customWidth="1"/>
    <col min="9741" max="9741" width="8.85546875" style="174"/>
    <col min="9742" max="9742" width="6" style="174" bestFit="1" customWidth="1"/>
    <col min="9743" max="9743" width="8.85546875" style="174"/>
    <col min="9744" max="9744" width="6.28515625" style="174" bestFit="1" customWidth="1"/>
    <col min="9745" max="9745" width="8.85546875" style="174"/>
    <col min="9746" max="9746" width="7.28515625" style="174" bestFit="1" customWidth="1"/>
    <col min="9747" max="9747" width="2.85546875" style="174" bestFit="1" customWidth="1"/>
    <col min="9748" max="9748" width="2.7109375" style="174" customWidth="1"/>
    <col min="9749" max="9749" width="8.85546875" style="174"/>
    <col min="9750" max="9750" width="6" style="174" bestFit="1" customWidth="1"/>
    <col min="9751" max="9751" width="8.85546875" style="174"/>
    <col min="9752" max="9752" width="6" style="174" bestFit="1" customWidth="1"/>
    <col min="9753" max="9753" width="8.85546875" style="174"/>
    <col min="9754" max="9754" width="6.28515625" style="174" bestFit="1" customWidth="1"/>
    <col min="9755" max="9755" width="8.85546875" style="174"/>
    <col min="9756" max="9756" width="9.5703125" style="174" customWidth="1"/>
    <col min="9757" max="9983" width="8.85546875" style="174"/>
    <col min="9984" max="9984" width="3.85546875" style="174" customWidth="1"/>
    <col min="9985" max="9985" width="12.5703125" style="174" bestFit="1" customWidth="1"/>
    <col min="9986" max="9986" width="3.85546875" style="174" bestFit="1" customWidth="1"/>
    <col min="9987" max="9987" width="12.5703125" style="174" bestFit="1" customWidth="1"/>
    <col min="9988" max="9988" width="3.85546875" style="174" bestFit="1" customWidth="1"/>
    <col min="9989" max="9989" width="12.5703125" style="174" bestFit="1" customWidth="1"/>
    <col min="9990" max="9990" width="4.140625" style="174" bestFit="1" customWidth="1"/>
    <col min="9991" max="9991" width="12.5703125" style="174" bestFit="1" customWidth="1"/>
    <col min="9992" max="9992" width="6.5703125" style="174" bestFit="1" customWidth="1"/>
    <col min="9993" max="9994" width="3.28515625" style="174" customWidth="1"/>
    <col min="9995" max="9995" width="8.85546875" style="174"/>
    <col min="9996" max="9996" width="6" style="174" bestFit="1" customWidth="1"/>
    <col min="9997" max="9997" width="8.85546875" style="174"/>
    <col min="9998" max="9998" width="6" style="174" bestFit="1" customWidth="1"/>
    <col min="9999" max="9999" width="8.85546875" style="174"/>
    <col min="10000" max="10000" width="6.28515625" style="174" bestFit="1" customWidth="1"/>
    <col min="10001" max="10001" width="8.85546875" style="174"/>
    <col min="10002" max="10002" width="7.28515625" style="174" bestFit="1" customWidth="1"/>
    <col min="10003" max="10003" width="2.85546875" style="174" bestFit="1" customWidth="1"/>
    <col min="10004" max="10004" width="2.7109375" style="174" customWidth="1"/>
    <col min="10005" max="10005" width="8.85546875" style="174"/>
    <col min="10006" max="10006" width="6" style="174" bestFit="1" customWidth="1"/>
    <col min="10007" max="10007" width="8.85546875" style="174"/>
    <col min="10008" max="10008" width="6" style="174" bestFit="1" customWidth="1"/>
    <col min="10009" max="10009" width="8.85546875" style="174"/>
    <col min="10010" max="10010" width="6.28515625" style="174" bestFit="1" customWidth="1"/>
    <col min="10011" max="10011" width="8.85546875" style="174"/>
    <col min="10012" max="10012" width="9.5703125" style="174" customWidth="1"/>
    <col min="10013" max="10239" width="8.85546875" style="174"/>
    <col min="10240" max="10240" width="3.85546875" style="174" customWidth="1"/>
    <col min="10241" max="10241" width="12.5703125" style="174" bestFit="1" customWidth="1"/>
    <col min="10242" max="10242" width="3.85546875" style="174" bestFit="1" customWidth="1"/>
    <col min="10243" max="10243" width="12.5703125" style="174" bestFit="1" customWidth="1"/>
    <col min="10244" max="10244" width="3.85546875" style="174" bestFit="1" customWidth="1"/>
    <col min="10245" max="10245" width="12.5703125" style="174" bestFit="1" customWidth="1"/>
    <col min="10246" max="10246" width="4.140625" style="174" bestFit="1" customWidth="1"/>
    <col min="10247" max="10247" width="12.5703125" style="174" bestFit="1" customWidth="1"/>
    <col min="10248" max="10248" width="6.5703125" style="174" bestFit="1" customWidth="1"/>
    <col min="10249" max="10250" width="3.28515625" style="174" customWidth="1"/>
    <col min="10251" max="10251" width="8.85546875" style="174"/>
    <col min="10252" max="10252" width="6" style="174" bestFit="1" customWidth="1"/>
    <col min="10253" max="10253" width="8.85546875" style="174"/>
    <col min="10254" max="10254" width="6" style="174" bestFit="1" customWidth="1"/>
    <col min="10255" max="10255" width="8.85546875" style="174"/>
    <col min="10256" max="10256" width="6.28515625" style="174" bestFit="1" customWidth="1"/>
    <col min="10257" max="10257" width="8.85546875" style="174"/>
    <col min="10258" max="10258" width="7.28515625" style="174" bestFit="1" customWidth="1"/>
    <col min="10259" max="10259" width="2.85546875" style="174" bestFit="1" customWidth="1"/>
    <col min="10260" max="10260" width="2.7109375" style="174" customWidth="1"/>
    <col min="10261" max="10261" width="8.85546875" style="174"/>
    <col min="10262" max="10262" width="6" style="174" bestFit="1" customWidth="1"/>
    <col min="10263" max="10263" width="8.85546875" style="174"/>
    <col min="10264" max="10264" width="6" style="174" bestFit="1" customWidth="1"/>
    <col min="10265" max="10265" width="8.85546875" style="174"/>
    <col min="10266" max="10266" width="6.28515625" style="174" bestFit="1" customWidth="1"/>
    <col min="10267" max="10267" width="8.85546875" style="174"/>
    <col min="10268" max="10268" width="9.5703125" style="174" customWidth="1"/>
    <col min="10269" max="10495" width="8.85546875" style="174"/>
    <col min="10496" max="10496" width="3.85546875" style="174" customWidth="1"/>
    <col min="10497" max="10497" width="12.5703125" style="174" bestFit="1" customWidth="1"/>
    <col min="10498" max="10498" width="3.85546875" style="174" bestFit="1" customWidth="1"/>
    <col min="10499" max="10499" width="12.5703125" style="174" bestFit="1" customWidth="1"/>
    <col min="10500" max="10500" width="3.85546875" style="174" bestFit="1" customWidth="1"/>
    <col min="10501" max="10501" width="12.5703125" style="174" bestFit="1" customWidth="1"/>
    <col min="10502" max="10502" width="4.140625" style="174" bestFit="1" customWidth="1"/>
    <col min="10503" max="10503" width="12.5703125" style="174" bestFit="1" customWidth="1"/>
    <col min="10504" max="10504" width="6.5703125" style="174" bestFit="1" customWidth="1"/>
    <col min="10505" max="10506" width="3.28515625" style="174" customWidth="1"/>
    <col min="10507" max="10507" width="8.85546875" style="174"/>
    <col min="10508" max="10508" width="6" style="174" bestFit="1" customWidth="1"/>
    <col min="10509" max="10509" width="8.85546875" style="174"/>
    <col min="10510" max="10510" width="6" style="174" bestFit="1" customWidth="1"/>
    <col min="10511" max="10511" width="8.85546875" style="174"/>
    <col min="10512" max="10512" width="6.28515625" style="174" bestFit="1" customWidth="1"/>
    <col min="10513" max="10513" width="8.85546875" style="174"/>
    <col min="10514" max="10514" width="7.28515625" style="174" bestFit="1" customWidth="1"/>
    <col min="10515" max="10515" width="2.85546875" style="174" bestFit="1" customWidth="1"/>
    <col min="10516" max="10516" width="2.7109375" style="174" customWidth="1"/>
    <col min="10517" max="10517" width="8.85546875" style="174"/>
    <col min="10518" max="10518" width="6" style="174" bestFit="1" customWidth="1"/>
    <col min="10519" max="10519" width="8.85546875" style="174"/>
    <col min="10520" max="10520" width="6" style="174" bestFit="1" customWidth="1"/>
    <col min="10521" max="10521" width="8.85546875" style="174"/>
    <col min="10522" max="10522" width="6.28515625" style="174" bestFit="1" customWidth="1"/>
    <col min="10523" max="10523" width="8.85546875" style="174"/>
    <col min="10524" max="10524" width="9.5703125" style="174" customWidth="1"/>
    <col min="10525" max="10751" width="8.85546875" style="174"/>
    <col min="10752" max="10752" width="3.85546875" style="174" customWidth="1"/>
    <col min="10753" max="10753" width="12.5703125" style="174" bestFit="1" customWidth="1"/>
    <col min="10754" max="10754" width="3.85546875" style="174" bestFit="1" customWidth="1"/>
    <col min="10755" max="10755" width="12.5703125" style="174" bestFit="1" customWidth="1"/>
    <col min="10756" max="10756" width="3.85546875" style="174" bestFit="1" customWidth="1"/>
    <col min="10757" max="10757" width="12.5703125" style="174" bestFit="1" customWidth="1"/>
    <col min="10758" max="10758" width="4.140625" style="174" bestFit="1" customWidth="1"/>
    <col min="10759" max="10759" width="12.5703125" style="174" bestFit="1" customWidth="1"/>
    <col min="10760" max="10760" width="6.5703125" style="174" bestFit="1" customWidth="1"/>
    <col min="10761" max="10762" width="3.28515625" style="174" customWidth="1"/>
    <col min="10763" max="10763" width="8.85546875" style="174"/>
    <col min="10764" max="10764" width="6" style="174" bestFit="1" customWidth="1"/>
    <col min="10765" max="10765" width="8.85546875" style="174"/>
    <col min="10766" max="10766" width="6" style="174" bestFit="1" customWidth="1"/>
    <col min="10767" max="10767" width="8.85546875" style="174"/>
    <col min="10768" max="10768" width="6.28515625" style="174" bestFit="1" customWidth="1"/>
    <col min="10769" max="10769" width="8.85546875" style="174"/>
    <col min="10770" max="10770" width="7.28515625" style="174" bestFit="1" customWidth="1"/>
    <col min="10771" max="10771" width="2.85546875" style="174" bestFit="1" customWidth="1"/>
    <col min="10772" max="10772" width="2.7109375" style="174" customWidth="1"/>
    <col min="10773" max="10773" width="8.85546875" style="174"/>
    <col min="10774" max="10774" width="6" style="174" bestFit="1" customWidth="1"/>
    <col min="10775" max="10775" width="8.85546875" style="174"/>
    <col min="10776" max="10776" width="6" style="174" bestFit="1" customWidth="1"/>
    <col min="10777" max="10777" width="8.85546875" style="174"/>
    <col min="10778" max="10778" width="6.28515625" style="174" bestFit="1" customWidth="1"/>
    <col min="10779" max="10779" width="8.85546875" style="174"/>
    <col min="10780" max="10780" width="9.5703125" style="174" customWidth="1"/>
    <col min="10781" max="11007" width="8.85546875" style="174"/>
    <col min="11008" max="11008" width="3.85546875" style="174" customWidth="1"/>
    <col min="11009" max="11009" width="12.5703125" style="174" bestFit="1" customWidth="1"/>
    <col min="11010" max="11010" width="3.85546875" style="174" bestFit="1" customWidth="1"/>
    <col min="11011" max="11011" width="12.5703125" style="174" bestFit="1" customWidth="1"/>
    <col min="11012" max="11012" width="3.85546875" style="174" bestFit="1" customWidth="1"/>
    <col min="11013" max="11013" width="12.5703125" style="174" bestFit="1" customWidth="1"/>
    <col min="11014" max="11014" width="4.140625" style="174" bestFit="1" customWidth="1"/>
    <col min="11015" max="11015" width="12.5703125" style="174" bestFit="1" customWidth="1"/>
    <col min="11016" max="11016" width="6.5703125" style="174" bestFit="1" customWidth="1"/>
    <col min="11017" max="11018" width="3.28515625" style="174" customWidth="1"/>
    <col min="11019" max="11019" width="8.85546875" style="174"/>
    <col min="11020" max="11020" width="6" style="174" bestFit="1" customWidth="1"/>
    <col min="11021" max="11021" width="8.85546875" style="174"/>
    <col min="11022" max="11022" width="6" style="174" bestFit="1" customWidth="1"/>
    <col min="11023" max="11023" width="8.85546875" style="174"/>
    <col min="11024" max="11024" width="6.28515625" style="174" bestFit="1" customWidth="1"/>
    <col min="11025" max="11025" width="8.85546875" style="174"/>
    <col min="11026" max="11026" width="7.28515625" style="174" bestFit="1" customWidth="1"/>
    <col min="11027" max="11027" width="2.85546875" style="174" bestFit="1" customWidth="1"/>
    <col min="11028" max="11028" width="2.7109375" style="174" customWidth="1"/>
    <col min="11029" max="11029" width="8.85546875" style="174"/>
    <col min="11030" max="11030" width="6" style="174" bestFit="1" customWidth="1"/>
    <col min="11031" max="11031" width="8.85546875" style="174"/>
    <col min="11032" max="11032" width="6" style="174" bestFit="1" customWidth="1"/>
    <col min="11033" max="11033" width="8.85546875" style="174"/>
    <col min="11034" max="11034" width="6.28515625" style="174" bestFit="1" customWidth="1"/>
    <col min="11035" max="11035" width="8.85546875" style="174"/>
    <col min="11036" max="11036" width="9.5703125" style="174" customWidth="1"/>
    <col min="11037" max="11263" width="8.85546875" style="174"/>
    <col min="11264" max="11264" width="3.85546875" style="174" customWidth="1"/>
    <col min="11265" max="11265" width="12.5703125" style="174" bestFit="1" customWidth="1"/>
    <col min="11266" max="11266" width="3.85546875" style="174" bestFit="1" customWidth="1"/>
    <col min="11267" max="11267" width="12.5703125" style="174" bestFit="1" customWidth="1"/>
    <col min="11268" max="11268" width="3.85546875" style="174" bestFit="1" customWidth="1"/>
    <col min="11269" max="11269" width="12.5703125" style="174" bestFit="1" customWidth="1"/>
    <col min="11270" max="11270" width="4.140625" style="174" bestFit="1" customWidth="1"/>
    <col min="11271" max="11271" width="12.5703125" style="174" bestFit="1" customWidth="1"/>
    <col min="11272" max="11272" width="6.5703125" style="174" bestFit="1" customWidth="1"/>
    <col min="11273" max="11274" width="3.28515625" style="174" customWidth="1"/>
    <col min="11275" max="11275" width="8.85546875" style="174"/>
    <col min="11276" max="11276" width="6" style="174" bestFit="1" customWidth="1"/>
    <col min="11277" max="11277" width="8.85546875" style="174"/>
    <col min="11278" max="11278" width="6" style="174" bestFit="1" customWidth="1"/>
    <col min="11279" max="11279" width="8.85546875" style="174"/>
    <col min="11280" max="11280" width="6.28515625" style="174" bestFit="1" customWidth="1"/>
    <col min="11281" max="11281" width="8.85546875" style="174"/>
    <col min="11282" max="11282" width="7.28515625" style="174" bestFit="1" customWidth="1"/>
    <col min="11283" max="11283" width="2.85546875" style="174" bestFit="1" customWidth="1"/>
    <col min="11284" max="11284" width="2.7109375" style="174" customWidth="1"/>
    <col min="11285" max="11285" width="8.85546875" style="174"/>
    <col min="11286" max="11286" width="6" style="174" bestFit="1" customWidth="1"/>
    <col min="11287" max="11287" width="8.85546875" style="174"/>
    <col min="11288" max="11288" width="6" style="174" bestFit="1" customWidth="1"/>
    <col min="11289" max="11289" width="8.85546875" style="174"/>
    <col min="11290" max="11290" width="6.28515625" style="174" bestFit="1" customWidth="1"/>
    <col min="11291" max="11291" width="8.85546875" style="174"/>
    <col min="11292" max="11292" width="9.5703125" style="174" customWidth="1"/>
    <col min="11293" max="11519" width="8.85546875" style="174"/>
    <col min="11520" max="11520" width="3.85546875" style="174" customWidth="1"/>
    <col min="11521" max="11521" width="12.5703125" style="174" bestFit="1" customWidth="1"/>
    <col min="11522" max="11522" width="3.85546875" style="174" bestFit="1" customWidth="1"/>
    <col min="11523" max="11523" width="12.5703125" style="174" bestFit="1" customWidth="1"/>
    <col min="11524" max="11524" width="3.85546875" style="174" bestFit="1" customWidth="1"/>
    <col min="11525" max="11525" width="12.5703125" style="174" bestFit="1" customWidth="1"/>
    <col min="11526" max="11526" width="4.140625" style="174" bestFit="1" customWidth="1"/>
    <col min="11527" max="11527" width="12.5703125" style="174" bestFit="1" customWidth="1"/>
    <col min="11528" max="11528" width="6.5703125" style="174" bestFit="1" customWidth="1"/>
    <col min="11529" max="11530" width="3.28515625" style="174" customWidth="1"/>
    <col min="11531" max="11531" width="8.85546875" style="174"/>
    <col min="11532" max="11532" width="6" style="174" bestFit="1" customWidth="1"/>
    <col min="11533" max="11533" width="8.85546875" style="174"/>
    <col min="11534" max="11534" width="6" style="174" bestFit="1" customWidth="1"/>
    <col min="11535" max="11535" width="8.85546875" style="174"/>
    <col min="11536" max="11536" width="6.28515625" style="174" bestFit="1" customWidth="1"/>
    <col min="11537" max="11537" width="8.85546875" style="174"/>
    <col min="11538" max="11538" width="7.28515625" style="174" bestFit="1" customWidth="1"/>
    <col min="11539" max="11539" width="2.85546875" style="174" bestFit="1" customWidth="1"/>
    <col min="11540" max="11540" width="2.7109375" style="174" customWidth="1"/>
    <col min="11541" max="11541" width="8.85546875" style="174"/>
    <col min="11542" max="11542" width="6" style="174" bestFit="1" customWidth="1"/>
    <col min="11543" max="11543" width="8.85546875" style="174"/>
    <col min="11544" max="11544" width="6" style="174" bestFit="1" customWidth="1"/>
    <col min="11545" max="11545" width="8.85546875" style="174"/>
    <col min="11546" max="11546" width="6.28515625" style="174" bestFit="1" customWidth="1"/>
    <col min="11547" max="11547" width="8.85546875" style="174"/>
    <col min="11548" max="11548" width="9.5703125" style="174" customWidth="1"/>
    <col min="11549" max="11775" width="8.85546875" style="174"/>
    <col min="11776" max="11776" width="3.85546875" style="174" customWidth="1"/>
    <col min="11777" max="11777" width="12.5703125" style="174" bestFit="1" customWidth="1"/>
    <col min="11778" max="11778" width="3.85546875" style="174" bestFit="1" customWidth="1"/>
    <col min="11779" max="11779" width="12.5703125" style="174" bestFit="1" customWidth="1"/>
    <col min="11780" max="11780" width="3.85546875" style="174" bestFit="1" customWidth="1"/>
    <col min="11781" max="11781" width="12.5703125" style="174" bestFit="1" customWidth="1"/>
    <col min="11782" max="11782" width="4.140625" style="174" bestFit="1" customWidth="1"/>
    <col min="11783" max="11783" width="12.5703125" style="174" bestFit="1" customWidth="1"/>
    <col min="11784" max="11784" width="6.5703125" style="174" bestFit="1" customWidth="1"/>
    <col min="11785" max="11786" width="3.28515625" style="174" customWidth="1"/>
    <col min="11787" max="11787" width="8.85546875" style="174"/>
    <col min="11788" max="11788" width="6" style="174" bestFit="1" customWidth="1"/>
    <col min="11789" max="11789" width="8.85546875" style="174"/>
    <col min="11790" max="11790" width="6" style="174" bestFit="1" customWidth="1"/>
    <col min="11791" max="11791" width="8.85546875" style="174"/>
    <col min="11792" max="11792" width="6.28515625" style="174" bestFit="1" customWidth="1"/>
    <col min="11793" max="11793" width="8.85546875" style="174"/>
    <col min="11794" max="11794" width="7.28515625" style="174" bestFit="1" customWidth="1"/>
    <col min="11795" max="11795" width="2.85546875" style="174" bestFit="1" customWidth="1"/>
    <col min="11796" max="11796" width="2.7109375" style="174" customWidth="1"/>
    <col min="11797" max="11797" width="8.85546875" style="174"/>
    <col min="11798" max="11798" width="6" style="174" bestFit="1" customWidth="1"/>
    <col min="11799" max="11799" width="8.85546875" style="174"/>
    <col min="11800" max="11800" width="6" style="174" bestFit="1" customWidth="1"/>
    <col min="11801" max="11801" width="8.85546875" style="174"/>
    <col min="11802" max="11802" width="6.28515625" style="174" bestFit="1" customWidth="1"/>
    <col min="11803" max="11803" width="8.85546875" style="174"/>
    <col min="11804" max="11804" width="9.5703125" style="174" customWidth="1"/>
    <col min="11805" max="12031" width="8.85546875" style="174"/>
    <col min="12032" max="12032" width="3.85546875" style="174" customWidth="1"/>
    <col min="12033" max="12033" width="12.5703125" style="174" bestFit="1" customWidth="1"/>
    <col min="12034" max="12034" width="3.85546875" style="174" bestFit="1" customWidth="1"/>
    <col min="12035" max="12035" width="12.5703125" style="174" bestFit="1" customWidth="1"/>
    <col min="12036" max="12036" width="3.85546875" style="174" bestFit="1" customWidth="1"/>
    <col min="12037" max="12037" width="12.5703125" style="174" bestFit="1" customWidth="1"/>
    <col min="12038" max="12038" width="4.140625" style="174" bestFit="1" customWidth="1"/>
    <col min="12039" max="12039" width="12.5703125" style="174" bestFit="1" customWidth="1"/>
    <col min="12040" max="12040" width="6.5703125" style="174" bestFit="1" customWidth="1"/>
    <col min="12041" max="12042" width="3.28515625" style="174" customWidth="1"/>
    <col min="12043" max="12043" width="8.85546875" style="174"/>
    <col min="12044" max="12044" width="6" style="174" bestFit="1" customWidth="1"/>
    <col min="12045" max="12045" width="8.85546875" style="174"/>
    <col min="12046" max="12046" width="6" style="174" bestFit="1" customWidth="1"/>
    <col min="12047" max="12047" width="8.85546875" style="174"/>
    <col min="12048" max="12048" width="6.28515625" style="174" bestFit="1" customWidth="1"/>
    <col min="12049" max="12049" width="8.85546875" style="174"/>
    <col min="12050" max="12050" width="7.28515625" style="174" bestFit="1" customWidth="1"/>
    <col min="12051" max="12051" width="2.85546875" style="174" bestFit="1" customWidth="1"/>
    <col min="12052" max="12052" width="2.7109375" style="174" customWidth="1"/>
    <col min="12053" max="12053" width="8.85546875" style="174"/>
    <col min="12054" max="12054" width="6" style="174" bestFit="1" customWidth="1"/>
    <col min="12055" max="12055" width="8.85546875" style="174"/>
    <col min="12056" max="12056" width="6" style="174" bestFit="1" customWidth="1"/>
    <col min="12057" max="12057" width="8.85546875" style="174"/>
    <col min="12058" max="12058" width="6.28515625" style="174" bestFit="1" customWidth="1"/>
    <col min="12059" max="12059" width="8.85546875" style="174"/>
    <col min="12060" max="12060" width="9.5703125" style="174" customWidth="1"/>
    <col min="12061" max="12287" width="8.85546875" style="174"/>
    <col min="12288" max="12288" width="3.85546875" style="174" customWidth="1"/>
    <col min="12289" max="12289" width="12.5703125" style="174" bestFit="1" customWidth="1"/>
    <col min="12290" max="12290" width="3.85546875" style="174" bestFit="1" customWidth="1"/>
    <col min="12291" max="12291" width="12.5703125" style="174" bestFit="1" customWidth="1"/>
    <col min="12292" max="12292" width="3.85546875" style="174" bestFit="1" customWidth="1"/>
    <col min="12293" max="12293" width="12.5703125" style="174" bestFit="1" customWidth="1"/>
    <col min="12294" max="12294" width="4.140625" style="174" bestFit="1" customWidth="1"/>
    <col min="12295" max="12295" width="12.5703125" style="174" bestFit="1" customWidth="1"/>
    <col min="12296" max="12296" width="6.5703125" style="174" bestFit="1" customWidth="1"/>
    <col min="12297" max="12298" width="3.28515625" style="174" customWidth="1"/>
    <col min="12299" max="12299" width="8.85546875" style="174"/>
    <col min="12300" max="12300" width="6" style="174" bestFit="1" customWidth="1"/>
    <col min="12301" max="12301" width="8.85546875" style="174"/>
    <col min="12302" max="12302" width="6" style="174" bestFit="1" customWidth="1"/>
    <col min="12303" max="12303" width="8.85546875" style="174"/>
    <col min="12304" max="12304" width="6.28515625" style="174" bestFit="1" customWidth="1"/>
    <col min="12305" max="12305" width="8.85546875" style="174"/>
    <col min="12306" max="12306" width="7.28515625" style="174" bestFit="1" customWidth="1"/>
    <col min="12307" max="12307" width="2.85546875" style="174" bestFit="1" customWidth="1"/>
    <col min="12308" max="12308" width="2.7109375" style="174" customWidth="1"/>
    <col min="12309" max="12309" width="8.85546875" style="174"/>
    <col min="12310" max="12310" width="6" style="174" bestFit="1" customWidth="1"/>
    <col min="12311" max="12311" width="8.85546875" style="174"/>
    <col min="12312" max="12312" width="6" style="174" bestFit="1" customWidth="1"/>
    <col min="12313" max="12313" width="8.85546875" style="174"/>
    <col min="12314" max="12314" width="6.28515625" style="174" bestFit="1" customWidth="1"/>
    <col min="12315" max="12315" width="8.85546875" style="174"/>
    <col min="12316" max="12316" width="9.5703125" style="174" customWidth="1"/>
    <col min="12317" max="12543" width="8.85546875" style="174"/>
    <col min="12544" max="12544" width="3.85546875" style="174" customWidth="1"/>
    <col min="12545" max="12545" width="12.5703125" style="174" bestFit="1" customWidth="1"/>
    <col min="12546" max="12546" width="3.85546875" style="174" bestFit="1" customWidth="1"/>
    <col min="12547" max="12547" width="12.5703125" style="174" bestFit="1" customWidth="1"/>
    <col min="12548" max="12548" width="3.85546875" style="174" bestFit="1" customWidth="1"/>
    <col min="12549" max="12549" width="12.5703125" style="174" bestFit="1" customWidth="1"/>
    <col min="12550" max="12550" width="4.140625" style="174" bestFit="1" customWidth="1"/>
    <col min="12551" max="12551" width="12.5703125" style="174" bestFit="1" customWidth="1"/>
    <col min="12552" max="12552" width="6.5703125" style="174" bestFit="1" customWidth="1"/>
    <col min="12553" max="12554" width="3.28515625" style="174" customWidth="1"/>
    <col min="12555" max="12555" width="8.85546875" style="174"/>
    <col min="12556" max="12556" width="6" style="174" bestFit="1" customWidth="1"/>
    <col min="12557" max="12557" width="8.85546875" style="174"/>
    <col min="12558" max="12558" width="6" style="174" bestFit="1" customWidth="1"/>
    <col min="12559" max="12559" width="8.85546875" style="174"/>
    <col min="12560" max="12560" width="6.28515625" style="174" bestFit="1" customWidth="1"/>
    <col min="12561" max="12561" width="8.85546875" style="174"/>
    <col min="12562" max="12562" width="7.28515625" style="174" bestFit="1" customWidth="1"/>
    <col min="12563" max="12563" width="2.85546875" style="174" bestFit="1" customWidth="1"/>
    <col min="12564" max="12564" width="2.7109375" style="174" customWidth="1"/>
    <col min="12565" max="12565" width="8.85546875" style="174"/>
    <col min="12566" max="12566" width="6" style="174" bestFit="1" customWidth="1"/>
    <col min="12567" max="12567" width="8.85546875" style="174"/>
    <col min="12568" max="12568" width="6" style="174" bestFit="1" customWidth="1"/>
    <col min="12569" max="12569" width="8.85546875" style="174"/>
    <col min="12570" max="12570" width="6.28515625" style="174" bestFit="1" customWidth="1"/>
    <col min="12571" max="12571" width="8.85546875" style="174"/>
    <col min="12572" max="12572" width="9.5703125" style="174" customWidth="1"/>
    <col min="12573" max="12799" width="8.85546875" style="174"/>
    <col min="12800" max="12800" width="3.85546875" style="174" customWidth="1"/>
    <col min="12801" max="12801" width="12.5703125" style="174" bestFit="1" customWidth="1"/>
    <col min="12802" max="12802" width="3.85546875" style="174" bestFit="1" customWidth="1"/>
    <col min="12803" max="12803" width="12.5703125" style="174" bestFit="1" customWidth="1"/>
    <col min="12804" max="12804" width="3.85546875" style="174" bestFit="1" customWidth="1"/>
    <col min="12805" max="12805" width="12.5703125" style="174" bestFit="1" customWidth="1"/>
    <col min="12806" max="12806" width="4.140625" style="174" bestFit="1" customWidth="1"/>
    <col min="12807" max="12807" width="12.5703125" style="174" bestFit="1" customWidth="1"/>
    <col min="12808" max="12808" width="6.5703125" style="174" bestFit="1" customWidth="1"/>
    <col min="12809" max="12810" width="3.28515625" style="174" customWidth="1"/>
    <col min="12811" max="12811" width="8.85546875" style="174"/>
    <col min="12812" max="12812" width="6" style="174" bestFit="1" customWidth="1"/>
    <col min="12813" max="12813" width="8.85546875" style="174"/>
    <col min="12814" max="12814" width="6" style="174" bestFit="1" customWidth="1"/>
    <col min="12815" max="12815" width="8.85546875" style="174"/>
    <col min="12816" max="12816" width="6.28515625" style="174" bestFit="1" customWidth="1"/>
    <col min="12817" max="12817" width="8.85546875" style="174"/>
    <col min="12818" max="12818" width="7.28515625" style="174" bestFit="1" customWidth="1"/>
    <col min="12819" max="12819" width="2.85546875" style="174" bestFit="1" customWidth="1"/>
    <col min="12820" max="12820" width="2.7109375" style="174" customWidth="1"/>
    <col min="12821" max="12821" width="8.85546875" style="174"/>
    <col min="12822" max="12822" width="6" style="174" bestFit="1" customWidth="1"/>
    <col min="12823" max="12823" width="8.85546875" style="174"/>
    <col min="12824" max="12824" width="6" style="174" bestFit="1" customWidth="1"/>
    <col min="12825" max="12825" width="8.85546875" style="174"/>
    <col min="12826" max="12826" width="6.28515625" style="174" bestFit="1" customWidth="1"/>
    <col min="12827" max="12827" width="8.85546875" style="174"/>
    <col min="12828" max="12828" width="9.5703125" style="174" customWidth="1"/>
    <col min="12829" max="13055" width="8.85546875" style="174"/>
    <col min="13056" max="13056" width="3.85546875" style="174" customWidth="1"/>
    <col min="13057" max="13057" width="12.5703125" style="174" bestFit="1" customWidth="1"/>
    <col min="13058" max="13058" width="3.85546875" style="174" bestFit="1" customWidth="1"/>
    <col min="13059" max="13059" width="12.5703125" style="174" bestFit="1" customWidth="1"/>
    <col min="13060" max="13060" width="3.85546875" style="174" bestFit="1" customWidth="1"/>
    <col min="13061" max="13061" width="12.5703125" style="174" bestFit="1" customWidth="1"/>
    <col min="13062" max="13062" width="4.140625" style="174" bestFit="1" customWidth="1"/>
    <col min="13063" max="13063" width="12.5703125" style="174" bestFit="1" customWidth="1"/>
    <col min="13064" max="13064" width="6.5703125" style="174" bestFit="1" customWidth="1"/>
    <col min="13065" max="13066" width="3.28515625" style="174" customWidth="1"/>
    <col min="13067" max="13067" width="8.85546875" style="174"/>
    <col min="13068" max="13068" width="6" style="174" bestFit="1" customWidth="1"/>
    <col min="13069" max="13069" width="8.85546875" style="174"/>
    <col min="13070" max="13070" width="6" style="174" bestFit="1" customWidth="1"/>
    <col min="13071" max="13071" width="8.85546875" style="174"/>
    <col min="13072" max="13072" width="6.28515625" style="174" bestFit="1" customWidth="1"/>
    <col min="13073" max="13073" width="8.85546875" style="174"/>
    <col min="13074" max="13074" width="7.28515625" style="174" bestFit="1" customWidth="1"/>
    <col min="13075" max="13075" width="2.85546875" style="174" bestFit="1" customWidth="1"/>
    <col min="13076" max="13076" width="2.7109375" style="174" customWidth="1"/>
    <col min="13077" max="13077" width="8.85546875" style="174"/>
    <col min="13078" max="13078" width="6" style="174" bestFit="1" customWidth="1"/>
    <col min="13079" max="13079" width="8.85546875" style="174"/>
    <col min="13080" max="13080" width="6" style="174" bestFit="1" customWidth="1"/>
    <col min="13081" max="13081" width="8.85546875" style="174"/>
    <col min="13082" max="13082" width="6.28515625" style="174" bestFit="1" customWidth="1"/>
    <col min="13083" max="13083" width="8.85546875" style="174"/>
    <col min="13084" max="13084" width="9.5703125" style="174" customWidth="1"/>
    <col min="13085" max="13311" width="8.85546875" style="174"/>
    <col min="13312" max="13312" width="3.85546875" style="174" customWidth="1"/>
    <col min="13313" max="13313" width="12.5703125" style="174" bestFit="1" customWidth="1"/>
    <col min="13314" max="13314" width="3.85546875" style="174" bestFit="1" customWidth="1"/>
    <col min="13315" max="13315" width="12.5703125" style="174" bestFit="1" customWidth="1"/>
    <col min="13316" max="13316" width="3.85546875" style="174" bestFit="1" customWidth="1"/>
    <col min="13317" max="13317" width="12.5703125" style="174" bestFit="1" customWidth="1"/>
    <col min="13318" max="13318" width="4.140625" style="174" bestFit="1" customWidth="1"/>
    <col min="13319" max="13319" width="12.5703125" style="174" bestFit="1" customWidth="1"/>
    <col min="13320" max="13320" width="6.5703125" style="174" bestFit="1" customWidth="1"/>
    <col min="13321" max="13322" width="3.28515625" style="174" customWidth="1"/>
    <col min="13323" max="13323" width="8.85546875" style="174"/>
    <col min="13324" max="13324" width="6" style="174" bestFit="1" customWidth="1"/>
    <col min="13325" max="13325" width="8.85546875" style="174"/>
    <col min="13326" max="13326" width="6" style="174" bestFit="1" customWidth="1"/>
    <col min="13327" max="13327" width="8.85546875" style="174"/>
    <col min="13328" max="13328" width="6.28515625" style="174" bestFit="1" customWidth="1"/>
    <col min="13329" max="13329" width="8.85546875" style="174"/>
    <col min="13330" max="13330" width="7.28515625" style="174" bestFit="1" customWidth="1"/>
    <col min="13331" max="13331" width="2.85546875" style="174" bestFit="1" customWidth="1"/>
    <col min="13332" max="13332" width="2.7109375" style="174" customWidth="1"/>
    <col min="13333" max="13333" width="8.85546875" style="174"/>
    <col min="13334" max="13334" width="6" style="174" bestFit="1" customWidth="1"/>
    <col min="13335" max="13335" width="8.85546875" style="174"/>
    <col min="13336" max="13336" width="6" style="174" bestFit="1" customWidth="1"/>
    <col min="13337" max="13337" width="8.85546875" style="174"/>
    <col min="13338" max="13338" width="6.28515625" style="174" bestFit="1" customWidth="1"/>
    <col min="13339" max="13339" width="8.85546875" style="174"/>
    <col min="13340" max="13340" width="9.5703125" style="174" customWidth="1"/>
    <col min="13341" max="13567" width="8.85546875" style="174"/>
    <col min="13568" max="13568" width="3.85546875" style="174" customWidth="1"/>
    <col min="13569" max="13569" width="12.5703125" style="174" bestFit="1" customWidth="1"/>
    <col min="13570" max="13570" width="3.85546875" style="174" bestFit="1" customWidth="1"/>
    <col min="13571" max="13571" width="12.5703125" style="174" bestFit="1" customWidth="1"/>
    <col min="13572" max="13572" width="3.85546875" style="174" bestFit="1" customWidth="1"/>
    <col min="13573" max="13573" width="12.5703125" style="174" bestFit="1" customWidth="1"/>
    <col min="13574" max="13574" width="4.140625" style="174" bestFit="1" customWidth="1"/>
    <col min="13575" max="13575" width="12.5703125" style="174" bestFit="1" customWidth="1"/>
    <col min="13576" max="13576" width="6.5703125" style="174" bestFit="1" customWidth="1"/>
    <col min="13577" max="13578" width="3.28515625" style="174" customWidth="1"/>
    <col min="13579" max="13579" width="8.85546875" style="174"/>
    <col min="13580" max="13580" width="6" style="174" bestFit="1" customWidth="1"/>
    <col min="13581" max="13581" width="8.85546875" style="174"/>
    <col min="13582" max="13582" width="6" style="174" bestFit="1" customWidth="1"/>
    <col min="13583" max="13583" width="8.85546875" style="174"/>
    <col min="13584" max="13584" width="6.28515625" style="174" bestFit="1" customWidth="1"/>
    <col min="13585" max="13585" width="8.85546875" style="174"/>
    <col min="13586" max="13586" width="7.28515625" style="174" bestFit="1" customWidth="1"/>
    <col min="13587" max="13587" width="2.85546875" style="174" bestFit="1" customWidth="1"/>
    <col min="13588" max="13588" width="2.7109375" style="174" customWidth="1"/>
    <col min="13589" max="13589" width="8.85546875" style="174"/>
    <col min="13590" max="13590" width="6" style="174" bestFit="1" customWidth="1"/>
    <col min="13591" max="13591" width="8.85546875" style="174"/>
    <col min="13592" max="13592" width="6" style="174" bestFit="1" customWidth="1"/>
    <col min="13593" max="13593" width="8.85546875" style="174"/>
    <col min="13594" max="13594" width="6.28515625" style="174" bestFit="1" customWidth="1"/>
    <col min="13595" max="13595" width="8.85546875" style="174"/>
    <col min="13596" max="13596" width="9.5703125" style="174" customWidth="1"/>
    <col min="13597" max="13823" width="8.85546875" style="174"/>
    <col min="13824" max="13824" width="3.85546875" style="174" customWidth="1"/>
    <col min="13825" max="13825" width="12.5703125" style="174" bestFit="1" customWidth="1"/>
    <col min="13826" max="13826" width="3.85546875" style="174" bestFit="1" customWidth="1"/>
    <col min="13827" max="13827" width="12.5703125" style="174" bestFit="1" customWidth="1"/>
    <col min="13828" max="13828" width="3.85546875" style="174" bestFit="1" customWidth="1"/>
    <col min="13829" max="13829" width="12.5703125" style="174" bestFit="1" customWidth="1"/>
    <col min="13830" max="13830" width="4.140625" style="174" bestFit="1" customWidth="1"/>
    <col min="13831" max="13831" width="12.5703125" style="174" bestFit="1" customWidth="1"/>
    <col min="13832" max="13832" width="6.5703125" style="174" bestFit="1" customWidth="1"/>
    <col min="13833" max="13834" width="3.28515625" style="174" customWidth="1"/>
    <col min="13835" max="13835" width="8.85546875" style="174"/>
    <col min="13836" max="13836" width="6" style="174" bestFit="1" customWidth="1"/>
    <col min="13837" max="13837" width="8.85546875" style="174"/>
    <col min="13838" max="13838" width="6" style="174" bestFit="1" customWidth="1"/>
    <col min="13839" max="13839" width="8.85546875" style="174"/>
    <col min="13840" max="13840" width="6.28515625" style="174" bestFit="1" customWidth="1"/>
    <col min="13841" max="13841" width="8.85546875" style="174"/>
    <col min="13842" max="13842" width="7.28515625" style="174" bestFit="1" customWidth="1"/>
    <col min="13843" max="13843" width="2.85546875" style="174" bestFit="1" customWidth="1"/>
    <col min="13844" max="13844" width="2.7109375" style="174" customWidth="1"/>
    <col min="13845" max="13845" width="8.85546875" style="174"/>
    <col min="13846" max="13846" width="6" style="174" bestFit="1" customWidth="1"/>
    <col min="13847" max="13847" width="8.85546875" style="174"/>
    <col min="13848" max="13848" width="6" style="174" bestFit="1" customWidth="1"/>
    <col min="13849" max="13849" width="8.85546875" style="174"/>
    <col min="13850" max="13850" width="6.28515625" style="174" bestFit="1" customWidth="1"/>
    <col min="13851" max="13851" width="8.85546875" style="174"/>
    <col min="13852" max="13852" width="9.5703125" style="174" customWidth="1"/>
    <col min="13853" max="14079" width="8.85546875" style="174"/>
    <col min="14080" max="14080" width="3.85546875" style="174" customWidth="1"/>
    <col min="14081" max="14081" width="12.5703125" style="174" bestFit="1" customWidth="1"/>
    <col min="14082" max="14082" width="3.85546875" style="174" bestFit="1" customWidth="1"/>
    <col min="14083" max="14083" width="12.5703125" style="174" bestFit="1" customWidth="1"/>
    <col min="14084" max="14084" width="3.85546875" style="174" bestFit="1" customWidth="1"/>
    <col min="14085" max="14085" width="12.5703125" style="174" bestFit="1" customWidth="1"/>
    <col min="14086" max="14086" width="4.140625" style="174" bestFit="1" customWidth="1"/>
    <col min="14087" max="14087" width="12.5703125" style="174" bestFit="1" customWidth="1"/>
    <col min="14088" max="14088" width="6.5703125" style="174" bestFit="1" customWidth="1"/>
    <col min="14089" max="14090" width="3.28515625" style="174" customWidth="1"/>
    <col min="14091" max="14091" width="8.85546875" style="174"/>
    <col min="14092" max="14092" width="6" style="174" bestFit="1" customWidth="1"/>
    <col min="14093" max="14093" width="8.85546875" style="174"/>
    <col min="14094" max="14094" width="6" style="174" bestFit="1" customWidth="1"/>
    <col min="14095" max="14095" width="8.85546875" style="174"/>
    <col min="14096" max="14096" width="6.28515625" style="174" bestFit="1" customWidth="1"/>
    <col min="14097" max="14097" width="8.85546875" style="174"/>
    <col min="14098" max="14098" width="7.28515625" style="174" bestFit="1" customWidth="1"/>
    <col min="14099" max="14099" width="2.85546875" style="174" bestFit="1" customWidth="1"/>
    <col min="14100" max="14100" width="2.7109375" style="174" customWidth="1"/>
    <col min="14101" max="14101" width="8.85546875" style="174"/>
    <col min="14102" max="14102" width="6" style="174" bestFit="1" customWidth="1"/>
    <col min="14103" max="14103" width="8.85546875" style="174"/>
    <col min="14104" max="14104" width="6" style="174" bestFit="1" customWidth="1"/>
    <col min="14105" max="14105" width="8.85546875" style="174"/>
    <col min="14106" max="14106" width="6.28515625" style="174" bestFit="1" customWidth="1"/>
    <col min="14107" max="14107" width="8.85546875" style="174"/>
    <col min="14108" max="14108" width="9.5703125" style="174" customWidth="1"/>
    <col min="14109" max="14335" width="8.85546875" style="174"/>
    <col min="14336" max="14336" width="3.85546875" style="174" customWidth="1"/>
    <col min="14337" max="14337" width="12.5703125" style="174" bestFit="1" customWidth="1"/>
    <col min="14338" max="14338" width="3.85546875" style="174" bestFit="1" customWidth="1"/>
    <col min="14339" max="14339" width="12.5703125" style="174" bestFit="1" customWidth="1"/>
    <col min="14340" max="14340" width="3.85546875" style="174" bestFit="1" customWidth="1"/>
    <col min="14341" max="14341" width="12.5703125" style="174" bestFit="1" customWidth="1"/>
    <col min="14342" max="14342" width="4.140625" style="174" bestFit="1" customWidth="1"/>
    <col min="14343" max="14343" width="12.5703125" style="174" bestFit="1" customWidth="1"/>
    <col min="14344" max="14344" width="6.5703125" style="174" bestFit="1" customWidth="1"/>
    <col min="14345" max="14346" width="3.28515625" style="174" customWidth="1"/>
    <col min="14347" max="14347" width="8.85546875" style="174"/>
    <col min="14348" max="14348" width="6" style="174" bestFit="1" customWidth="1"/>
    <col min="14349" max="14349" width="8.85546875" style="174"/>
    <col min="14350" max="14350" width="6" style="174" bestFit="1" customWidth="1"/>
    <col min="14351" max="14351" width="8.85546875" style="174"/>
    <col min="14352" max="14352" width="6.28515625" style="174" bestFit="1" customWidth="1"/>
    <col min="14353" max="14353" width="8.85546875" style="174"/>
    <col min="14354" max="14354" width="7.28515625" style="174" bestFit="1" customWidth="1"/>
    <col min="14355" max="14355" width="2.85546875" style="174" bestFit="1" customWidth="1"/>
    <col min="14356" max="14356" width="2.7109375" style="174" customWidth="1"/>
    <col min="14357" max="14357" width="8.85546875" style="174"/>
    <col min="14358" max="14358" width="6" style="174" bestFit="1" customWidth="1"/>
    <col min="14359" max="14359" width="8.85546875" style="174"/>
    <col min="14360" max="14360" width="6" style="174" bestFit="1" customWidth="1"/>
    <col min="14361" max="14361" width="8.85546875" style="174"/>
    <col min="14362" max="14362" width="6.28515625" style="174" bestFit="1" customWidth="1"/>
    <col min="14363" max="14363" width="8.85546875" style="174"/>
    <col min="14364" max="14364" width="9.5703125" style="174" customWidth="1"/>
    <col min="14365" max="14591" width="8.85546875" style="174"/>
    <col min="14592" max="14592" width="3.85546875" style="174" customWidth="1"/>
    <col min="14593" max="14593" width="12.5703125" style="174" bestFit="1" customWidth="1"/>
    <col min="14594" max="14594" width="3.85546875" style="174" bestFit="1" customWidth="1"/>
    <col min="14595" max="14595" width="12.5703125" style="174" bestFit="1" customWidth="1"/>
    <col min="14596" max="14596" width="3.85546875" style="174" bestFit="1" customWidth="1"/>
    <col min="14597" max="14597" width="12.5703125" style="174" bestFit="1" customWidth="1"/>
    <col min="14598" max="14598" width="4.140625" style="174" bestFit="1" customWidth="1"/>
    <col min="14599" max="14599" width="12.5703125" style="174" bestFit="1" customWidth="1"/>
    <col min="14600" max="14600" width="6.5703125" style="174" bestFit="1" customWidth="1"/>
    <col min="14601" max="14602" width="3.28515625" style="174" customWidth="1"/>
    <col min="14603" max="14603" width="8.85546875" style="174"/>
    <col min="14604" max="14604" width="6" style="174" bestFit="1" customWidth="1"/>
    <col min="14605" max="14605" width="8.85546875" style="174"/>
    <col min="14606" max="14606" width="6" style="174" bestFit="1" customWidth="1"/>
    <col min="14607" max="14607" width="8.85546875" style="174"/>
    <col min="14608" max="14608" width="6.28515625" style="174" bestFit="1" customWidth="1"/>
    <col min="14609" max="14609" width="8.85546875" style="174"/>
    <col min="14610" max="14610" width="7.28515625" style="174" bestFit="1" customWidth="1"/>
    <col min="14611" max="14611" width="2.85546875" style="174" bestFit="1" customWidth="1"/>
    <col min="14612" max="14612" width="2.7109375" style="174" customWidth="1"/>
    <col min="14613" max="14613" width="8.85546875" style="174"/>
    <col min="14614" max="14614" width="6" style="174" bestFit="1" customWidth="1"/>
    <col min="14615" max="14615" width="8.85546875" style="174"/>
    <col min="14616" max="14616" width="6" style="174" bestFit="1" customWidth="1"/>
    <col min="14617" max="14617" width="8.85546875" style="174"/>
    <col min="14618" max="14618" width="6.28515625" style="174" bestFit="1" customWidth="1"/>
    <col min="14619" max="14619" width="8.85546875" style="174"/>
    <col min="14620" max="14620" width="9.5703125" style="174" customWidth="1"/>
    <col min="14621" max="14847" width="8.85546875" style="174"/>
    <col min="14848" max="14848" width="3.85546875" style="174" customWidth="1"/>
    <col min="14849" max="14849" width="12.5703125" style="174" bestFit="1" customWidth="1"/>
    <col min="14850" max="14850" width="3.85546875" style="174" bestFit="1" customWidth="1"/>
    <col min="14851" max="14851" width="12.5703125" style="174" bestFit="1" customWidth="1"/>
    <col min="14852" max="14852" width="3.85546875" style="174" bestFit="1" customWidth="1"/>
    <col min="14853" max="14853" width="12.5703125" style="174" bestFit="1" customWidth="1"/>
    <col min="14854" max="14854" width="4.140625" style="174" bestFit="1" customWidth="1"/>
    <col min="14855" max="14855" width="12.5703125" style="174" bestFit="1" customWidth="1"/>
    <col min="14856" max="14856" width="6.5703125" style="174" bestFit="1" customWidth="1"/>
    <col min="14857" max="14858" width="3.28515625" style="174" customWidth="1"/>
    <col min="14859" max="14859" width="8.85546875" style="174"/>
    <col min="14860" max="14860" width="6" style="174" bestFit="1" customWidth="1"/>
    <col min="14861" max="14861" width="8.85546875" style="174"/>
    <col min="14862" max="14862" width="6" style="174" bestFit="1" customWidth="1"/>
    <col min="14863" max="14863" width="8.85546875" style="174"/>
    <col min="14864" max="14864" width="6.28515625" style="174" bestFit="1" customWidth="1"/>
    <col min="14865" max="14865" width="8.85546875" style="174"/>
    <col min="14866" max="14866" width="7.28515625" style="174" bestFit="1" customWidth="1"/>
    <col min="14867" max="14867" width="2.85546875" style="174" bestFit="1" customWidth="1"/>
    <col min="14868" max="14868" width="2.7109375" style="174" customWidth="1"/>
    <col min="14869" max="14869" width="8.85546875" style="174"/>
    <col min="14870" max="14870" width="6" style="174" bestFit="1" customWidth="1"/>
    <col min="14871" max="14871" width="8.85546875" style="174"/>
    <col min="14872" max="14872" width="6" style="174" bestFit="1" customWidth="1"/>
    <col min="14873" max="14873" width="8.85546875" style="174"/>
    <col min="14874" max="14874" width="6.28515625" style="174" bestFit="1" customWidth="1"/>
    <col min="14875" max="14875" width="8.85546875" style="174"/>
    <col min="14876" max="14876" width="9.5703125" style="174" customWidth="1"/>
    <col min="14877" max="15103" width="8.85546875" style="174"/>
    <col min="15104" max="15104" width="3.85546875" style="174" customWidth="1"/>
    <col min="15105" max="15105" width="12.5703125" style="174" bestFit="1" customWidth="1"/>
    <col min="15106" max="15106" width="3.85546875" style="174" bestFit="1" customWidth="1"/>
    <col min="15107" max="15107" width="12.5703125" style="174" bestFit="1" customWidth="1"/>
    <col min="15108" max="15108" width="3.85546875" style="174" bestFit="1" customWidth="1"/>
    <col min="15109" max="15109" width="12.5703125" style="174" bestFit="1" customWidth="1"/>
    <col min="15110" max="15110" width="4.140625" style="174" bestFit="1" customWidth="1"/>
    <col min="15111" max="15111" width="12.5703125" style="174" bestFit="1" customWidth="1"/>
    <col min="15112" max="15112" width="6.5703125" style="174" bestFit="1" customWidth="1"/>
    <col min="15113" max="15114" width="3.28515625" style="174" customWidth="1"/>
    <col min="15115" max="15115" width="8.85546875" style="174"/>
    <col min="15116" max="15116" width="6" style="174" bestFit="1" customWidth="1"/>
    <col min="15117" max="15117" width="8.85546875" style="174"/>
    <col min="15118" max="15118" width="6" style="174" bestFit="1" customWidth="1"/>
    <col min="15119" max="15119" width="8.85546875" style="174"/>
    <col min="15120" max="15120" width="6.28515625" style="174" bestFit="1" customWidth="1"/>
    <col min="15121" max="15121" width="8.85546875" style="174"/>
    <col min="15122" max="15122" width="7.28515625" style="174" bestFit="1" customWidth="1"/>
    <col min="15123" max="15123" width="2.85546875" style="174" bestFit="1" customWidth="1"/>
    <col min="15124" max="15124" width="2.7109375" style="174" customWidth="1"/>
    <col min="15125" max="15125" width="8.85546875" style="174"/>
    <col min="15126" max="15126" width="6" style="174" bestFit="1" customWidth="1"/>
    <col min="15127" max="15127" width="8.85546875" style="174"/>
    <col min="15128" max="15128" width="6" style="174" bestFit="1" customWidth="1"/>
    <col min="15129" max="15129" width="8.85546875" style="174"/>
    <col min="15130" max="15130" width="6.28515625" style="174" bestFit="1" customWidth="1"/>
    <col min="15131" max="15131" width="8.85546875" style="174"/>
    <col min="15132" max="15132" width="9.5703125" style="174" customWidth="1"/>
    <col min="15133" max="15359" width="8.85546875" style="174"/>
    <col min="15360" max="15360" width="3.85546875" style="174" customWidth="1"/>
    <col min="15361" max="15361" width="12.5703125" style="174" bestFit="1" customWidth="1"/>
    <col min="15362" max="15362" width="3.85546875" style="174" bestFit="1" customWidth="1"/>
    <col min="15363" max="15363" width="12.5703125" style="174" bestFit="1" customWidth="1"/>
    <col min="15364" max="15364" width="3.85546875" style="174" bestFit="1" customWidth="1"/>
    <col min="15365" max="15365" width="12.5703125" style="174" bestFit="1" customWidth="1"/>
    <col min="15366" max="15366" width="4.140625" style="174" bestFit="1" customWidth="1"/>
    <col min="15367" max="15367" width="12.5703125" style="174" bestFit="1" customWidth="1"/>
    <col min="15368" max="15368" width="6.5703125" style="174" bestFit="1" customWidth="1"/>
    <col min="15369" max="15370" width="3.28515625" style="174" customWidth="1"/>
    <col min="15371" max="15371" width="8.85546875" style="174"/>
    <col min="15372" max="15372" width="6" style="174" bestFit="1" customWidth="1"/>
    <col min="15373" max="15373" width="8.85546875" style="174"/>
    <col min="15374" max="15374" width="6" style="174" bestFit="1" customWidth="1"/>
    <col min="15375" max="15375" width="8.85546875" style="174"/>
    <col min="15376" max="15376" width="6.28515625" style="174" bestFit="1" customWidth="1"/>
    <col min="15377" max="15377" width="8.85546875" style="174"/>
    <col min="15378" max="15378" width="7.28515625" style="174" bestFit="1" customWidth="1"/>
    <col min="15379" max="15379" width="2.85546875" style="174" bestFit="1" customWidth="1"/>
    <col min="15380" max="15380" width="2.7109375" style="174" customWidth="1"/>
    <col min="15381" max="15381" width="8.85546875" style="174"/>
    <col min="15382" max="15382" width="6" style="174" bestFit="1" customWidth="1"/>
    <col min="15383" max="15383" width="8.85546875" style="174"/>
    <col min="15384" max="15384" width="6" style="174" bestFit="1" customWidth="1"/>
    <col min="15385" max="15385" width="8.85546875" style="174"/>
    <col min="15386" max="15386" width="6.28515625" style="174" bestFit="1" customWidth="1"/>
    <col min="15387" max="15387" width="8.85546875" style="174"/>
    <col min="15388" max="15388" width="9.5703125" style="174" customWidth="1"/>
    <col min="15389" max="15615" width="8.85546875" style="174"/>
    <col min="15616" max="15616" width="3.85546875" style="174" customWidth="1"/>
    <col min="15617" max="15617" width="12.5703125" style="174" bestFit="1" customWidth="1"/>
    <col min="15618" max="15618" width="3.85546875" style="174" bestFit="1" customWidth="1"/>
    <col min="15619" max="15619" width="12.5703125" style="174" bestFit="1" customWidth="1"/>
    <col min="15620" max="15620" width="3.85546875" style="174" bestFit="1" customWidth="1"/>
    <col min="15621" max="15621" width="12.5703125" style="174" bestFit="1" customWidth="1"/>
    <col min="15622" max="15622" width="4.140625" style="174" bestFit="1" customWidth="1"/>
    <col min="15623" max="15623" width="12.5703125" style="174" bestFit="1" customWidth="1"/>
    <col min="15624" max="15624" width="6.5703125" style="174" bestFit="1" customWidth="1"/>
    <col min="15625" max="15626" width="3.28515625" style="174" customWidth="1"/>
    <col min="15627" max="15627" width="8.85546875" style="174"/>
    <col min="15628" max="15628" width="6" style="174" bestFit="1" customWidth="1"/>
    <col min="15629" max="15629" width="8.85546875" style="174"/>
    <col min="15630" max="15630" width="6" style="174" bestFit="1" customWidth="1"/>
    <col min="15631" max="15631" width="8.85546875" style="174"/>
    <col min="15632" max="15632" width="6.28515625" style="174" bestFit="1" customWidth="1"/>
    <col min="15633" max="15633" width="8.85546875" style="174"/>
    <col min="15634" max="15634" width="7.28515625" style="174" bestFit="1" customWidth="1"/>
    <col min="15635" max="15635" width="2.85546875" style="174" bestFit="1" customWidth="1"/>
    <col min="15636" max="15636" width="2.7109375" style="174" customWidth="1"/>
    <col min="15637" max="15637" width="8.85546875" style="174"/>
    <col min="15638" max="15638" width="6" style="174" bestFit="1" customWidth="1"/>
    <col min="15639" max="15639" width="8.85546875" style="174"/>
    <col min="15640" max="15640" width="6" style="174" bestFit="1" customWidth="1"/>
    <col min="15641" max="15641" width="8.85546875" style="174"/>
    <col min="15642" max="15642" width="6.28515625" style="174" bestFit="1" customWidth="1"/>
    <col min="15643" max="15643" width="8.85546875" style="174"/>
    <col min="15644" max="15644" width="9.5703125" style="174" customWidth="1"/>
    <col min="15645" max="15871" width="8.85546875" style="174"/>
    <col min="15872" max="15872" width="3.85546875" style="174" customWidth="1"/>
    <col min="15873" max="15873" width="12.5703125" style="174" bestFit="1" customWidth="1"/>
    <col min="15874" max="15874" width="3.85546875" style="174" bestFit="1" customWidth="1"/>
    <col min="15875" max="15875" width="12.5703125" style="174" bestFit="1" customWidth="1"/>
    <col min="15876" max="15876" width="3.85546875" style="174" bestFit="1" customWidth="1"/>
    <col min="15877" max="15877" width="12.5703125" style="174" bestFit="1" customWidth="1"/>
    <col min="15878" max="15878" width="4.140625" style="174" bestFit="1" customWidth="1"/>
    <col min="15879" max="15879" width="12.5703125" style="174" bestFit="1" customWidth="1"/>
    <col min="15880" max="15880" width="6.5703125" style="174" bestFit="1" customWidth="1"/>
    <col min="15881" max="15882" width="3.28515625" style="174" customWidth="1"/>
    <col min="15883" max="15883" width="8.85546875" style="174"/>
    <col min="15884" max="15884" width="6" style="174" bestFit="1" customWidth="1"/>
    <col min="15885" max="15885" width="8.85546875" style="174"/>
    <col min="15886" max="15886" width="6" style="174" bestFit="1" customWidth="1"/>
    <col min="15887" max="15887" width="8.85546875" style="174"/>
    <col min="15888" max="15888" width="6.28515625" style="174" bestFit="1" customWidth="1"/>
    <col min="15889" max="15889" width="8.85546875" style="174"/>
    <col min="15890" max="15890" width="7.28515625" style="174" bestFit="1" customWidth="1"/>
    <col min="15891" max="15891" width="2.85546875" style="174" bestFit="1" customWidth="1"/>
    <col min="15892" max="15892" width="2.7109375" style="174" customWidth="1"/>
    <col min="15893" max="15893" width="8.85546875" style="174"/>
    <col min="15894" max="15894" width="6" style="174" bestFit="1" customWidth="1"/>
    <col min="15895" max="15895" width="8.85546875" style="174"/>
    <col min="15896" max="15896" width="6" style="174" bestFit="1" customWidth="1"/>
    <col min="15897" max="15897" width="8.85546875" style="174"/>
    <col min="15898" max="15898" width="6.28515625" style="174" bestFit="1" customWidth="1"/>
    <col min="15899" max="15899" width="8.85546875" style="174"/>
    <col min="15900" max="15900" width="9.5703125" style="174" customWidth="1"/>
    <col min="15901" max="16127" width="8.85546875" style="174"/>
    <col min="16128" max="16128" width="3.85546875" style="174" customWidth="1"/>
    <col min="16129" max="16129" width="12.5703125" style="174" bestFit="1" customWidth="1"/>
    <col min="16130" max="16130" width="3.85546875" style="174" bestFit="1" customWidth="1"/>
    <col min="16131" max="16131" width="12.5703125" style="174" bestFit="1" customWidth="1"/>
    <col min="16132" max="16132" width="3.85546875" style="174" bestFit="1" customWidth="1"/>
    <col min="16133" max="16133" width="12.5703125" style="174" bestFit="1" customWidth="1"/>
    <col min="16134" max="16134" width="4.140625" style="174" bestFit="1" customWidth="1"/>
    <col min="16135" max="16135" width="12.5703125" style="174" bestFit="1" customWidth="1"/>
    <col min="16136" max="16136" width="6.5703125" style="174" bestFit="1" customWidth="1"/>
    <col min="16137" max="16138" width="3.28515625" style="174" customWidth="1"/>
    <col min="16139" max="16139" width="8.85546875" style="174"/>
    <col min="16140" max="16140" width="6" style="174" bestFit="1" customWidth="1"/>
    <col min="16141" max="16141" width="8.85546875" style="174"/>
    <col min="16142" max="16142" width="6" style="174" bestFit="1" customWidth="1"/>
    <col min="16143" max="16143" width="8.85546875" style="174"/>
    <col min="16144" max="16144" width="6.28515625" style="174" bestFit="1" customWidth="1"/>
    <col min="16145" max="16145" width="8.85546875" style="174"/>
    <col min="16146" max="16146" width="7.28515625" style="174" bestFit="1" customWidth="1"/>
    <col min="16147" max="16147" width="2.85546875" style="174" bestFit="1" customWidth="1"/>
    <col min="16148" max="16148" width="2.7109375" style="174" customWidth="1"/>
    <col min="16149" max="16149" width="8.85546875" style="174"/>
    <col min="16150" max="16150" width="6" style="174" bestFit="1" customWidth="1"/>
    <col min="16151" max="16151" width="8.85546875" style="174"/>
    <col min="16152" max="16152" width="6" style="174" bestFit="1" customWidth="1"/>
    <col min="16153" max="16153" width="8.85546875" style="174"/>
    <col min="16154" max="16154" width="6.28515625" style="174" bestFit="1" customWidth="1"/>
    <col min="16155" max="16155" width="8.85546875" style="174"/>
    <col min="16156" max="16156" width="9.5703125" style="174" customWidth="1"/>
    <col min="16157" max="16383" width="8.85546875" style="174"/>
    <col min="16384" max="16384" width="8.85546875" style="174" customWidth="1"/>
  </cols>
  <sheetData>
    <row r="1" spans="1:30" s="284" customFormat="1" ht="13.9" x14ac:dyDescent="0.3">
      <c r="A1" s="283" t="s">
        <v>1223</v>
      </c>
      <c r="B1" s="283"/>
      <c r="C1" s="283"/>
      <c r="D1" s="283"/>
      <c r="E1" s="283"/>
      <c r="F1" s="283"/>
      <c r="G1" s="283"/>
      <c r="K1" s="283" t="s">
        <v>1224</v>
      </c>
      <c r="M1" s="285"/>
      <c r="Q1" s="285"/>
      <c r="U1" s="283" t="s">
        <v>1225</v>
      </c>
      <c r="Y1" s="285"/>
      <c r="AC1" s="285"/>
      <c r="AD1" s="286"/>
    </row>
    <row r="2" spans="1:30" s="284" customFormat="1" ht="13.9" x14ac:dyDescent="0.3">
      <c r="A2" s="284" t="s">
        <v>1169</v>
      </c>
      <c r="B2" s="285"/>
      <c r="C2" s="285"/>
      <c r="D2" s="285"/>
      <c r="E2" s="285"/>
      <c r="F2" s="285"/>
      <c r="G2" s="285"/>
      <c r="K2" s="287" t="s">
        <v>1170</v>
      </c>
      <c r="M2" s="285"/>
      <c r="Q2" s="285"/>
      <c r="U2" s="288" t="s">
        <v>1171</v>
      </c>
      <c r="Y2" s="285"/>
      <c r="AC2" s="285"/>
      <c r="AD2" s="286"/>
    </row>
    <row r="3" spans="1:30" x14ac:dyDescent="0.25">
      <c r="A3" s="174"/>
      <c r="K3" s="178"/>
      <c r="M3" s="176"/>
      <c r="Q3" s="176"/>
      <c r="U3" s="179"/>
      <c r="Y3" s="176"/>
      <c r="AC3" s="176"/>
      <c r="AD3" s="177"/>
    </row>
    <row r="4" spans="1:30" ht="10.9" customHeight="1" x14ac:dyDescent="0.2">
      <c r="A4" s="180"/>
      <c r="B4" s="181"/>
      <c r="C4" s="182" t="s">
        <v>1156</v>
      </c>
      <c r="D4" s="181"/>
      <c r="E4" s="182" t="s">
        <v>1157</v>
      </c>
      <c r="F4" s="181"/>
      <c r="G4" s="182" t="s">
        <v>1158</v>
      </c>
      <c r="H4" s="181"/>
      <c r="I4" s="183" t="s">
        <v>1159</v>
      </c>
      <c r="J4" s="184"/>
      <c r="K4" s="185"/>
      <c r="L4" s="186"/>
      <c r="M4" s="185" t="s">
        <v>1160</v>
      </c>
      <c r="N4" s="187"/>
      <c r="O4" s="182" t="s">
        <v>1161</v>
      </c>
      <c r="P4" s="186"/>
      <c r="Q4" s="185" t="s">
        <v>1162</v>
      </c>
      <c r="R4" s="188"/>
      <c r="S4" s="189" t="s">
        <v>1163</v>
      </c>
      <c r="T4" s="184"/>
      <c r="U4" s="180"/>
      <c r="V4" s="184"/>
      <c r="W4" s="185" t="s">
        <v>1160</v>
      </c>
      <c r="X4" s="184"/>
      <c r="Y4" s="185" t="s">
        <v>1161</v>
      </c>
      <c r="Z4" s="181"/>
      <c r="AA4" s="190" t="s">
        <v>1162</v>
      </c>
      <c r="AB4" s="184"/>
      <c r="AC4" s="191" t="s">
        <v>1163</v>
      </c>
      <c r="AD4" s="192"/>
    </row>
    <row r="5" spans="1:30" ht="10.9" customHeight="1" x14ac:dyDescent="0.2">
      <c r="A5" s="193">
        <v>1</v>
      </c>
      <c r="B5" s="194" t="s">
        <v>1047</v>
      </c>
      <c r="C5" s="195">
        <v>15.212999999999999</v>
      </c>
      <c r="D5" s="194" t="s">
        <v>1189</v>
      </c>
      <c r="E5" s="195">
        <v>14.871</v>
      </c>
      <c r="F5" s="194" t="s">
        <v>1047</v>
      </c>
      <c r="G5" s="195">
        <v>8.0809999999999995</v>
      </c>
      <c r="H5" s="194" t="s">
        <v>1047</v>
      </c>
      <c r="I5" s="196">
        <v>3.113</v>
      </c>
      <c r="J5" s="192" t="s">
        <v>1164</v>
      </c>
      <c r="K5" s="193">
        <v>1</v>
      </c>
      <c r="L5" s="197" t="s">
        <v>1189</v>
      </c>
      <c r="M5" s="198">
        <v>0.61399999999999999</v>
      </c>
      <c r="N5" s="194" t="s">
        <v>1189</v>
      </c>
      <c r="O5" s="195">
        <v>0.621</v>
      </c>
      <c r="P5" s="197" t="s">
        <v>1047</v>
      </c>
      <c r="Q5" s="198">
        <v>0.68600000000000005</v>
      </c>
      <c r="R5" s="199" t="s">
        <v>1190</v>
      </c>
      <c r="S5" s="200">
        <v>0.217</v>
      </c>
      <c r="T5" s="192" t="s">
        <v>1164</v>
      </c>
      <c r="U5" s="193">
        <v>1</v>
      </c>
      <c r="V5" s="197" t="s">
        <v>1146</v>
      </c>
      <c r="W5" s="198">
        <v>8.3490000000000002</v>
      </c>
      <c r="X5" s="197" t="s">
        <v>1146</v>
      </c>
      <c r="Y5" s="198">
        <v>17.684000000000001</v>
      </c>
      <c r="Z5" s="194" t="s">
        <v>1146</v>
      </c>
      <c r="AA5" s="195">
        <v>14.047000000000001</v>
      </c>
      <c r="AB5" s="197" t="s">
        <v>1146</v>
      </c>
      <c r="AC5" s="201">
        <v>7.1470000000000002</v>
      </c>
      <c r="AD5" s="192" t="s">
        <v>1164</v>
      </c>
    </row>
    <row r="6" spans="1:30" ht="10.9" customHeight="1" x14ac:dyDescent="0.2">
      <c r="A6" s="202">
        <v>2</v>
      </c>
      <c r="B6" s="181" t="s">
        <v>1189</v>
      </c>
      <c r="C6" s="203">
        <v>10.896000000000001</v>
      </c>
      <c r="D6" s="181" t="s">
        <v>1047</v>
      </c>
      <c r="E6" s="203">
        <v>13.733000000000001</v>
      </c>
      <c r="F6" s="181" t="s">
        <v>1189</v>
      </c>
      <c r="G6" s="203">
        <v>7.9960000000000004</v>
      </c>
      <c r="H6" s="181" t="s">
        <v>1533</v>
      </c>
      <c r="I6" s="204">
        <v>2.3410000000000002</v>
      </c>
      <c r="J6" s="192" t="s">
        <v>1164</v>
      </c>
      <c r="K6" s="202">
        <v>2</v>
      </c>
      <c r="L6" s="205" t="s">
        <v>1046</v>
      </c>
      <c r="M6" s="206">
        <v>0.25600000000000001</v>
      </c>
      <c r="N6" s="181" t="s">
        <v>1540</v>
      </c>
      <c r="O6" s="203">
        <v>0.439</v>
      </c>
      <c r="P6" s="205" t="s">
        <v>1189</v>
      </c>
      <c r="Q6" s="206">
        <v>0.23200000000000001</v>
      </c>
      <c r="R6" s="207" t="s">
        <v>1146</v>
      </c>
      <c r="S6" s="208">
        <v>0.151</v>
      </c>
      <c r="T6" s="192" t="s">
        <v>1164</v>
      </c>
      <c r="U6" s="202">
        <v>2</v>
      </c>
      <c r="V6" s="205" t="s">
        <v>1189</v>
      </c>
      <c r="W6" s="206">
        <v>6.8959999999999999</v>
      </c>
      <c r="X6" s="205" t="s">
        <v>1189</v>
      </c>
      <c r="Y6" s="206">
        <v>6.0960000000000001</v>
      </c>
      <c r="Z6" s="181" t="s">
        <v>1144</v>
      </c>
      <c r="AA6" s="203">
        <v>10.993</v>
      </c>
      <c r="AB6" s="205" t="s">
        <v>1533</v>
      </c>
      <c r="AC6" s="209">
        <v>3.62</v>
      </c>
      <c r="AD6" s="192" t="s">
        <v>1164</v>
      </c>
    </row>
    <row r="7" spans="1:30" ht="10.9" customHeight="1" x14ac:dyDescent="0.2">
      <c r="A7" s="202">
        <v>3</v>
      </c>
      <c r="B7" s="181" t="s">
        <v>1046</v>
      </c>
      <c r="C7" s="203">
        <v>4.843</v>
      </c>
      <c r="D7" s="181" t="s">
        <v>1144</v>
      </c>
      <c r="E7" s="203">
        <v>9.27</v>
      </c>
      <c r="F7" s="181" t="s">
        <v>1146</v>
      </c>
      <c r="G7" s="203">
        <v>5.8449999999999998</v>
      </c>
      <c r="H7" s="181" t="s">
        <v>1189</v>
      </c>
      <c r="I7" s="204">
        <v>2.1480000000000001</v>
      </c>
      <c r="J7" s="192" t="s">
        <v>1164</v>
      </c>
      <c r="K7" s="202">
        <v>3</v>
      </c>
      <c r="L7" s="205" t="s">
        <v>1047</v>
      </c>
      <c r="M7" s="206">
        <v>0.247</v>
      </c>
      <c r="N7" s="210" t="s">
        <v>1190</v>
      </c>
      <c r="O7" s="211">
        <v>0.36399999999999999</v>
      </c>
      <c r="P7" s="205" t="s">
        <v>1146</v>
      </c>
      <c r="Q7" s="206">
        <v>0.14699999999999999</v>
      </c>
      <c r="R7" s="207" t="s">
        <v>1046</v>
      </c>
      <c r="S7" s="208">
        <v>0.114</v>
      </c>
      <c r="T7" s="192" t="s">
        <v>1164</v>
      </c>
      <c r="U7" s="202">
        <v>3</v>
      </c>
      <c r="V7" s="205" t="s">
        <v>1193</v>
      </c>
      <c r="W7" s="206">
        <v>4.9000000000000004</v>
      </c>
      <c r="X7" s="205" t="s">
        <v>1193</v>
      </c>
      <c r="Y7" s="206">
        <v>5.9240000000000004</v>
      </c>
      <c r="Z7" s="181" t="s">
        <v>1533</v>
      </c>
      <c r="AA7" s="203">
        <v>6.2309999999999999</v>
      </c>
      <c r="AB7" s="205" t="s">
        <v>1144</v>
      </c>
      <c r="AC7" s="209">
        <v>2.202</v>
      </c>
      <c r="AD7" s="192" t="s">
        <v>1164</v>
      </c>
    </row>
    <row r="8" spans="1:30" ht="10.9" customHeight="1" x14ac:dyDescent="0.2">
      <c r="A8" s="202">
        <v>4</v>
      </c>
      <c r="B8" s="181" t="s">
        <v>1144</v>
      </c>
      <c r="C8" s="203">
        <v>3.0379999999999998</v>
      </c>
      <c r="D8" s="181" t="s">
        <v>1046</v>
      </c>
      <c r="E8" s="203">
        <v>6.141</v>
      </c>
      <c r="F8" s="181" t="s">
        <v>1144</v>
      </c>
      <c r="G8" s="203">
        <v>4.8170000000000002</v>
      </c>
      <c r="H8" s="181" t="s">
        <v>1527</v>
      </c>
      <c r="I8" s="204">
        <v>1.5649999999999999</v>
      </c>
      <c r="J8" s="192" t="s">
        <v>1164</v>
      </c>
      <c r="K8" s="202">
        <v>4</v>
      </c>
      <c r="L8" s="205" t="s">
        <v>1187</v>
      </c>
      <c r="M8" s="206">
        <v>0.17799999999999999</v>
      </c>
      <c r="N8" s="181" t="s">
        <v>1187</v>
      </c>
      <c r="O8" s="203">
        <v>0.29399999999999998</v>
      </c>
      <c r="P8" s="205" t="s">
        <v>1046</v>
      </c>
      <c r="Q8" s="206">
        <v>0.09</v>
      </c>
      <c r="R8" s="207" t="s">
        <v>1189</v>
      </c>
      <c r="S8" s="208">
        <v>5.0999999999999997E-2</v>
      </c>
      <c r="T8" s="192" t="s">
        <v>1164</v>
      </c>
      <c r="U8" s="202">
        <v>4</v>
      </c>
      <c r="V8" s="205" t="s">
        <v>1047</v>
      </c>
      <c r="W8" s="206">
        <v>4.2110000000000003</v>
      </c>
      <c r="X8" s="205" t="s">
        <v>1144</v>
      </c>
      <c r="Y8" s="206">
        <v>5.8479999999999999</v>
      </c>
      <c r="Z8" s="181" t="s">
        <v>1189</v>
      </c>
      <c r="AA8" s="203">
        <v>4.048</v>
      </c>
      <c r="AB8" s="205" t="s">
        <v>1193</v>
      </c>
      <c r="AC8" s="209">
        <v>1.552</v>
      </c>
      <c r="AD8" s="192" t="s">
        <v>1164</v>
      </c>
    </row>
    <row r="9" spans="1:30" ht="10.9" customHeight="1" x14ac:dyDescent="0.2">
      <c r="A9" s="212">
        <v>5</v>
      </c>
      <c r="B9" s="213" t="s">
        <v>1187</v>
      </c>
      <c r="C9" s="214">
        <v>2.8410000000000002</v>
      </c>
      <c r="D9" s="213" t="s">
        <v>1527</v>
      </c>
      <c r="E9" s="214">
        <v>5.2750000000000004</v>
      </c>
      <c r="F9" s="213" t="s">
        <v>1527</v>
      </c>
      <c r="G9" s="214">
        <v>4.28</v>
      </c>
      <c r="H9" s="213" t="s">
        <v>1185</v>
      </c>
      <c r="I9" s="215">
        <v>1.028</v>
      </c>
      <c r="J9" s="192" t="s">
        <v>1164</v>
      </c>
      <c r="K9" s="212">
        <v>5</v>
      </c>
      <c r="L9" s="216" t="s">
        <v>1184</v>
      </c>
      <c r="M9" s="217">
        <v>7.9000000000000001E-2</v>
      </c>
      <c r="N9" s="213" t="s">
        <v>1047</v>
      </c>
      <c r="O9" s="214">
        <v>0.27200000000000002</v>
      </c>
      <c r="P9" s="216" t="s">
        <v>1187</v>
      </c>
      <c r="Q9" s="217">
        <v>8.3000000000000004E-2</v>
      </c>
      <c r="R9" s="218" t="s">
        <v>1193</v>
      </c>
      <c r="S9" s="219">
        <v>2.4E-2</v>
      </c>
      <c r="T9" s="192" t="s">
        <v>1164</v>
      </c>
      <c r="U9" s="212">
        <v>5</v>
      </c>
      <c r="V9" s="216" t="s">
        <v>1533</v>
      </c>
      <c r="W9" s="217">
        <v>3.6179999999999999</v>
      </c>
      <c r="X9" s="216" t="s">
        <v>1046</v>
      </c>
      <c r="Y9" s="217">
        <v>5.4459999999999997</v>
      </c>
      <c r="Z9" s="213" t="s">
        <v>1193</v>
      </c>
      <c r="AA9" s="214">
        <v>2.95</v>
      </c>
      <c r="AB9" s="216" t="s">
        <v>1189</v>
      </c>
      <c r="AC9" s="220">
        <v>1.2769999999999999</v>
      </c>
      <c r="AD9" s="192" t="s">
        <v>1164</v>
      </c>
    </row>
    <row r="10" spans="1:30" ht="10.9" customHeight="1" x14ac:dyDescent="0.2">
      <c r="A10" s="180">
        <v>6</v>
      </c>
      <c r="B10" s="181" t="s">
        <v>1527</v>
      </c>
      <c r="C10" s="203">
        <v>2.1440000000000001</v>
      </c>
      <c r="D10" s="181" t="s">
        <v>1185</v>
      </c>
      <c r="E10" s="203">
        <v>4.5</v>
      </c>
      <c r="F10" s="181" t="s">
        <v>1533</v>
      </c>
      <c r="G10" s="203">
        <v>2.81</v>
      </c>
      <c r="H10" s="181" t="s">
        <v>1046</v>
      </c>
      <c r="I10" s="204">
        <v>0.84599999999999997</v>
      </c>
      <c r="J10" s="192" t="s">
        <v>1164</v>
      </c>
      <c r="K10" s="180">
        <v>6</v>
      </c>
      <c r="L10" s="184" t="s">
        <v>1527</v>
      </c>
      <c r="M10" s="221">
        <v>0.05</v>
      </c>
      <c r="N10" s="181" t="s">
        <v>1046</v>
      </c>
      <c r="O10" s="203">
        <v>0.17699999999999999</v>
      </c>
      <c r="P10" s="222" t="s">
        <v>1190</v>
      </c>
      <c r="Q10" s="223">
        <v>0.04</v>
      </c>
      <c r="R10" s="224" t="s">
        <v>1047</v>
      </c>
      <c r="S10" s="225">
        <v>1.9E-2</v>
      </c>
      <c r="T10" s="192" t="s">
        <v>1164</v>
      </c>
      <c r="U10" s="180">
        <v>6</v>
      </c>
      <c r="V10" s="184" t="s">
        <v>1046</v>
      </c>
      <c r="W10" s="221">
        <v>3.218</v>
      </c>
      <c r="X10" s="184" t="s">
        <v>1533</v>
      </c>
      <c r="Y10" s="221">
        <v>3.7730000000000001</v>
      </c>
      <c r="Z10" s="300" t="s">
        <v>1674</v>
      </c>
      <c r="AA10" s="203">
        <v>2.198</v>
      </c>
      <c r="AB10" s="184" t="s">
        <v>1526</v>
      </c>
      <c r="AC10" s="226">
        <v>0.53600000000000003</v>
      </c>
      <c r="AD10" s="192" t="s">
        <v>1164</v>
      </c>
    </row>
    <row r="11" spans="1:30" ht="10.9" customHeight="1" x14ac:dyDescent="0.2">
      <c r="A11" s="180">
        <v>7</v>
      </c>
      <c r="B11" s="181" t="s">
        <v>1184</v>
      </c>
      <c r="C11" s="203">
        <v>1.724</v>
      </c>
      <c r="D11" s="181" t="s">
        <v>1187</v>
      </c>
      <c r="E11" s="203">
        <v>3.044</v>
      </c>
      <c r="F11" s="181" t="s">
        <v>1185</v>
      </c>
      <c r="G11" s="203">
        <v>2.73</v>
      </c>
      <c r="H11" s="181" t="s">
        <v>1186</v>
      </c>
      <c r="I11" s="204">
        <v>0.79800000000000004</v>
      </c>
      <c r="J11" s="192" t="s">
        <v>1164</v>
      </c>
      <c r="K11" s="180">
        <v>7</v>
      </c>
      <c r="L11" s="184" t="s">
        <v>1193</v>
      </c>
      <c r="M11" s="221">
        <v>4.9000000000000002E-2</v>
      </c>
      <c r="N11" s="181" t="s">
        <v>1146</v>
      </c>
      <c r="O11" s="203">
        <v>0.13600000000000001</v>
      </c>
      <c r="P11" s="184" t="s">
        <v>1193</v>
      </c>
      <c r="Q11" s="221">
        <v>3.6999999999999998E-2</v>
      </c>
      <c r="R11" s="224" t="s">
        <v>1192</v>
      </c>
      <c r="S11" s="225">
        <v>1.7999999999999999E-2</v>
      </c>
      <c r="T11" s="192" t="s">
        <v>1164</v>
      </c>
      <c r="U11" s="180">
        <v>7</v>
      </c>
      <c r="V11" s="184" t="s">
        <v>1187</v>
      </c>
      <c r="W11" s="221">
        <v>3.1579999999999999</v>
      </c>
      <c r="X11" s="184" t="s">
        <v>1059</v>
      </c>
      <c r="Y11" s="221">
        <v>3.306</v>
      </c>
      <c r="Z11" s="181" t="s">
        <v>1046</v>
      </c>
      <c r="AA11" s="203">
        <v>2.11</v>
      </c>
      <c r="AB11" s="184" t="s">
        <v>1529</v>
      </c>
      <c r="AC11" s="226">
        <v>0.47499999999999998</v>
      </c>
      <c r="AD11" s="192" t="s">
        <v>1164</v>
      </c>
    </row>
    <row r="12" spans="1:30" ht="10.9" customHeight="1" x14ac:dyDescent="0.2">
      <c r="A12" s="180">
        <v>8</v>
      </c>
      <c r="B12" s="227" t="s">
        <v>1052</v>
      </c>
      <c r="C12" s="228">
        <v>0.83599999999999997</v>
      </c>
      <c r="D12" s="181" t="s">
        <v>1184</v>
      </c>
      <c r="E12" s="203">
        <v>2.464</v>
      </c>
      <c r="F12" s="181" t="s">
        <v>1046</v>
      </c>
      <c r="G12" s="203">
        <v>2.15</v>
      </c>
      <c r="H12" s="181" t="s">
        <v>1059</v>
      </c>
      <c r="I12" s="204">
        <v>0.53900000000000003</v>
      </c>
      <c r="J12" s="192" t="s">
        <v>1164</v>
      </c>
      <c r="K12" s="180">
        <v>8</v>
      </c>
      <c r="L12" s="184" t="s">
        <v>1538</v>
      </c>
      <c r="M12" s="221">
        <v>3.2000000000000001E-2</v>
      </c>
      <c r="N12" s="227" t="s">
        <v>1525</v>
      </c>
      <c r="O12" s="228">
        <v>0.09</v>
      </c>
      <c r="P12" s="229" t="s">
        <v>1525</v>
      </c>
      <c r="Q12" s="230">
        <v>3.6999999999999998E-2</v>
      </c>
      <c r="R12" s="224" t="s">
        <v>1187</v>
      </c>
      <c r="S12" s="225">
        <v>1.6E-2</v>
      </c>
      <c r="T12" s="192" t="s">
        <v>1164</v>
      </c>
      <c r="U12" s="180">
        <v>8</v>
      </c>
      <c r="V12" s="184" t="s">
        <v>1527</v>
      </c>
      <c r="W12" s="221">
        <v>2.8119999999999998</v>
      </c>
      <c r="X12" s="184" t="s">
        <v>1529</v>
      </c>
      <c r="Y12" s="221">
        <v>2.9580000000000002</v>
      </c>
      <c r="Z12" s="181" t="s">
        <v>1059</v>
      </c>
      <c r="AA12" s="203">
        <v>1.927</v>
      </c>
      <c r="AB12" s="184" t="s">
        <v>1046</v>
      </c>
      <c r="AC12" s="226">
        <v>0.45900000000000002</v>
      </c>
      <c r="AD12" s="192" t="s">
        <v>1164</v>
      </c>
    </row>
    <row r="13" spans="1:30" ht="10.9" customHeight="1" x14ac:dyDescent="0.25">
      <c r="A13" s="180">
        <v>9</v>
      </c>
      <c r="B13" s="181" t="s">
        <v>1526</v>
      </c>
      <c r="C13" s="203">
        <v>0.79800000000000004</v>
      </c>
      <c r="D13" s="181" t="s">
        <v>1186</v>
      </c>
      <c r="E13" s="203">
        <v>2.3159999999999998</v>
      </c>
      <c r="F13" s="181" t="s">
        <v>1186</v>
      </c>
      <c r="G13" s="203">
        <v>1.7270000000000001</v>
      </c>
      <c r="H13" s="181" t="s">
        <v>1184</v>
      </c>
      <c r="I13" s="204">
        <v>0.32400000000000001</v>
      </c>
      <c r="J13" s="192" t="s">
        <v>1164</v>
      </c>
      <c r="K13" s="180">
        <v>9</v>
      </c>
      <c r="L13" s="184" t="s">
        <v>1185</v>
      </c>
      <c r="M13" s="221">
        <v>2.4E-2</v>
      </c>
      <c r="N13" s="181" t="s">
        <v>1144</v>
      </c>
      <c r="O13" s="203">
        <v>8.6999999999999994E-2</v>
      </c>
      <c r="P13" s="184" t="s">
        <v>1185</v>
      </c>
      <c r="Q13" s="221">
        <v>2.8000000000000001E-2</v>
      </c>
      <c r="R13" s="229" t="s">
        <v>1525</v>
      </c>
      <c r="S13" s="230">
        <v>1.2E-2</v>
      </c>
      <c r="T13" s="192" t="s">
        <v>1164</v>
      </c>
      <c r="U13" s="180">
        <v>9</v>
      </c>
      <c r="V13" s="184" t="s">
        <v>1529</v>
      </c>
      <c r="W13" s="221">
        <v>2.12</v>
      </c>
      <c r="X13" s="184" t="s">
        <v>1526</v>
      </c>
      <c r="Y13" s="221">
        <v>2.8</v>
      </c>
      <c r="Z13" s="181" t="s">
        <v>1529</v>
      </c>
      <c r="AA13" s="203">
        <v>1.169</v>
      </c>
      <c r="AB13" s="184" t="s">
        <v>1185</v>
      </c>
      <c r="AC13" s="226">
        <v>0.33700000000000002</v>
      </c>
      <c r="AD13" s="192" t="s">
        <v>1164</v>
      </c>
    </row>
    <row r="14" spans="1:30" ht="10.9" customHeight="1" x14ac:dyDescent="0.25">
      <c r="A14" s="180">
        <v>10</v>
      </c>
      <c r="B14" s="181" t="s">
        <v>1185</v>
      </c>
      <c r="C14" s="203">
        <v>0.746</v>
      </c>
      <c r="D14" s="181" t="s">
        <v>1533</v>
      </c>
      <c r="E14" s="203">
        <v>1.859</v>
      </c>
      <c r="F14" s="181" t="s">
        <v>1059</v>
      </c>
      <c r="G14" s="203">
        <v>1.1919999999999999</v>
      </c>
      <c r="H14" s="210" t="s">
        <v>1190</v>
      </c>
      <c r="I14" s="231">
        <v>0.32100000000000001</v>
      </c>
      <c r="J14" s="192" t="s">
        <v>1164</v>
      </c>
      <c r="K14" s="180">
        <v>10</v>
      </c>
      <c r="L14" s="184" t="s">
        <v>1146</v>
      </c>
      <c r="M14" s="221">
        <v>2.4E-2</v>
      </c>
      <c r="N14" s="181" t="s">
        <v>1193</v>
      </c>
      <c r="O14" s="203">
        <v>6.4000000000000001E-2</v>
      </c>
      <c r="P14" s="184" t="s">
        <v>1526</v>
      </c>
      <c r="Q14" s="221">
        <v>1.6E-2</v>
      </c>
      <c r="R14" s="224" t="s">
        <v>1185</v>
      </c>
      <c r="S14" s="225">
        <v>1.0999999999999999E-2</v>
      </c>
      <c r="T14" s="192" t="s">
        <v>1164</v>
      </c>
      <c r="U14" s="180">
        <v>10</v>
      </c>
      <c r="V14" s="184" t="s">
        <v>1526</v>
      </c>
      <c r="W14" s="221">
        <v>1.9850000000000001</v>
      </c>
      <c r="X14" s="184" t="s">
        <v>1057</v>
      </c>
      <c r="Y14" s="221">
        <v>2.77</v>
      </c>
      <c r="Z14" s="181" t="s">
        <v>1047</v>
      </c>
      <c r="AA14" s="203">
        <v>1.167</v>
      </c>
      <c r="AB14" s="186" t="s">
        <v>1145</v>
      </c>
      <c r="AC14" s="232">
        <v>0.33</v>
      </c>
      <c r="AD14" s="233" t="s">
        <v>1164</v>
      </c>
    </row>
    <row r="15" spans="1:30" ht="10.9" customHeight="1" x14ac:dyDescent="0.25">
      <c r="A15" s="193">
        <v>11</v>
      </c>
      <c r="B15" s="194" t="s">
        <v>1186</v>
      </c>
      <c r="C15" s="195">
        <v>0.74399999999999999</v>
      </c>
      <c r="D15" s="194" t="s">
        <v>1526</v>
      </c>
      <c r="E15" s="195">
        <v>1.579</v>
      </c>
      <c r="F15" s="194" t="s">
        <v>1524</v>
      </c>
      <c r="G15" s="195">
        <v>0.86</v>
      </c>
      <c r="H15" s="194" t="s">
        <v>1193</v>
      </c>
      <c r="I15" s="196">
        <v>0.29599999999999999</v>
      </c>
      <c r="J15" s="192" t="s">
        <v>1164</v>
      </c>
      <c r="K15" s="193">
        <v>11</v>
      </c>
      <c r="L15" s="234" t="s">
        <v>1145</v>
      </c>
      <c r="M15" s="235">
        <v>2.1999999999999999E-2</v>
      </c>
      <c r="N15" s="194" t="s">
        <v>1184</v>
      </c>
      <c r="O15" s="195">
        <v>5.3999999999999999E-2</v>
      </c>
      <c r="P15" s="197" t="s">
        <v>1061</v>
      </c>
      <c r="Q15" s="198">
        <v>1.2E-2</v>
      </c>
      <c r="R15" s="236" t="s">
        <v>1144</v>
      </c>
      <c r="S15" s="237">
        <v>1.0999999999999999E-2</v>
      </c>
      <c r="T15" s="192" t="s">
        <v>1164</v>
      </c>
      <c r="U15" s="193">
        <v>11</v>
      </c>
      <c r="V15" s="197" t="s">
        <v>1184</v>
      </c>
      <c r="W15" s="198">
        <v>1.889</v>
      </c>
      <c r="X15" s="197" t="s">
        <v>1527</v>
      </c>
      <c r="Y15" s="198">
        <v>2.7229999999999999</v>
      </c>
      <c r="Z15" s="238" t="s">
        <v>1052</v>
      </c>
      <c r="AA15" s="239">
        <v>1.044</v>
      </c>
      <c r="AB15" s="197" t="s">
        <v>1059</v>
      </c>
      <c r="AC15" s="201">
        <v>0.224</v>
      </c>
      <c r="AD15" s="192" t="s">
        <v>1164</v>
      </c>
    </row>
    <row r="16" spans="1:30" ht="10.9" customHeight="1" x14ac:dyDescent="0.25">
      <c r="A16" s="202">
        <v>12</v>
      </c>
      <c r="B16" s="181" t="s">
        <v>1534</v>
      </c>
      <c r="C16" s="203">
        <v>0.67700000000000005</v>
      </c>
      <c r="D16" s="181" t="s">
        <v>1057</v>
      </c>
      <c r="E16" s="203">
        <v>1.159</v>
      </c>
      <c r="F16" s="181" t="s">
        <v>1187</v>
      </c>
      <c r="G16" s="203">
        <v>0.71099999999999997</v>
      </c>
      <c r="H16" s="227" t="s">
        <v>1528</v>
      </c>
      <c r="I16" s="240">
        <v>0.26300000000000001</v>
      </c>
      <c r="J16" s="192" t="s">
        <v>1164</v>
      </c>
      <c r="K16" s="202">
        <v>12</v>
      </c>
      <c r="L16" s="205" t="s">
        <v>1529</v>
      </c>
      <c r="M16" s="206">
        <v>1.7000000000000001E-2</v>
      </c>
      <c r="N16" s="227" t="s">
        <v>1052</v>
      </c>
      <c r="O16" s="228">
        <v>4.8000000000000001E-2</v>
      </c>
      <c r="P16" s="241" t="s">
        <v>1145</v>
      </c>
      <c r="Q16" s="242">
        <v>0.01</v>
      </c>
      <c r="R16" s="207" t="s">
        <v>1529</v>
      </c>
      <c r="S16" s="208">
        <v>8.0000000000000002E-3</v>
      </c>
      <c r="T16" s="192" t="s">
        <v>1164</v>
      </c>
      <c r="U16" s="202">
        <v>12</v>
      </c>
      <c r="V16" s="205" t="s">
        <v>1059</v>
      </c>
      <c r="W16" s="206">
        <v>1.492</v>
      </c>
      <c r="X16" s="205" t="s">
        <v>1047</v>
      </c>
      <c r="Y16" s="206">
        <v>2.23</v>
      </c>
      <c r="Z16" s="181" t="s">
        <v>1185</v>
      </c>
      <c r="AA16" s="203">
        <v>1.0109999999999999</v>
      </c>
      <c r="AB16" s="205" t="s">
        <v>1527</v>
      </c>
      <c r="AC16" s="209">
        <v>0.219</v>
      </c>
      <c r="AD16" s="192" t="s">
        <v>1164</v>
      </c>
    </row>
    <row r="17" spans="1:30" ht="10.9" customHeight="1" x14ac:dyDescent="0.2">
      <c r="A17" s="202">
        <v>13</v>
      </c>
      <c r="B17" s="181" t="s">
        <v>1057</v>
      </c>
      <c r="C17" s="203">
        <v>0.48299999999999998</v>
      </c>
      <c r="D17" s="227" t="s">
        <v>1052</v>
      </c>
      <c r="E17" s="228">
        <v>0.875</v>
      </c>
      <c r="F17" s="181" t="s">
        <v>1184</v>
      </c>
      <c r="G17" s="203">
        <v>0.69099999999999995</v>
      </c>
      <c r="H17" s="181" t="s">
        <v>1195</v>
      </c>
      <c r="I17" s="204">
        <v>0.25800000000000001</v>
      </c>
      <c r="J17" s="192" t="s">
        <v>1164</v>
      </c>
      <c r="K17" s="202">
        <v>13</v>
      </c>
      <c r="L17" s="205" t="s">
        <v>1194</v>
      </c>
      <c r="M17" s="206">
        <v>1.2E-2</v>
      </c>
      <c r="N17" s="187" t="s">
        <v>1145</v>
      </c>
      <c r="O17" s="243">
        <v>2.5999999999999999E-2</v>
      </c>
      <c r="P17" s="205" t="s">
        <v>1194</v>
      </c>
      <c r="Q17" s="206">
        <v>0.01</v>
      </c>
      <c r="R17" s="207" t="s">
        <v>1061</v>
      </c>
      <c r="S17" s="208">
        <v>6.0000000000000001E-3</v>
      </c>
      <c r="T17" s="192" t="s">
        <v>1164</v>
      </c>
      <c r="U17" s="202">
        <v>13</v>
      </c>
      <c r="V17" s="241" t="s">
        <v>1145</v>
      </c>
      <c r="W17" s="242">
        <v>1.4</v>
      </c>
      <c r="X17" s="205" t="s">
        <v>1187</v>
      </c>
      <c r="Y17" s="206">
        <v>2.0750000000000002</v>
      </c>
      <c r="Z17" s="181" t="s">
        <v>1527</v>
      </c>
      <c r="AA17" s="203">
        <v>0.86599999999999999</v>
      </c>
      <c r="AB17" s="205" t="s">
        <v>1187</v>
      </c>
      <c r="AC17" s="209">
        <v>0.19</v>
      </c>
      <c r="AD17" s="192" t="s">
        <v>1164</v>
      </c>
    </row>
    <row r="18" spans="1:30" ht="10.9" customHeight="1" x14ac:dyDescent="0.25">
      <c r="A18" s="202">
        <v>14</v>
      </c>
      <c r="B18" s="187" t="s">
        <v>1145</v>
      </c>
      <c r="C18" s="243">
        <v>0.439</v>
      </c>
      <c r="D18" s="227" t="s">
        <v>1525</v>
      </c>
      <c r="E18" s="228">
        <v>0.82699999999999996</v>
      </c>
      <c r="F18" s="210" t="s">
        <v>1190</v>
      </c>
      <c r="G18" s="211">
        <v>0.67300000000000004</v>
      </c>
      <c r="H18" s="181" t="s">
        <v>1534</v>
      </c>
      <c r="I18" s="204">
        <v>0.218</v>
      </c>
      <c r="J18" s="192" t="s">
        <v>1164</v>
      </c>
      <c r="K18" s="202">
        <v>14</v>
      </c>
      <c r="L18" s="205" t="s">
        <v>1192</v>
      </c>
      <c r="M18" s="206">
        <v>8.9999999999999993E-3</v>
      </c>
      <c r="N18" s="181" t="s">
        <v>1185</v>
      </c>
      <c r="O18" s="203">
        <v>2.3E-2</v>
      </c>
      <c r="P18" s="205" t="s">
        <v>1184</v>
      </c>
      <c r="Q18" s="206">
        <v>8.9999999999999993E-3</v>
      </c>
      <c r="R18" s="207" t="s">
        <v>1184</v>
      </c>
      <c r="S18" s="208">
        <v>6.0000000000000001E-3</v>
      </c>
      <c r="T18" s="192" t="s">
        <v>1164</v>
      </c>
      <c r="U18" s="202">
        <v>14</v>
      </c>
      <c r="V18" s="205" t="s">
        <v>1185</v>
      </c>
      <c r="W18" s="206">
        <v>1.3120000000000001</v>
      </c>
      <c r="X18" s="244" t="s">
        <v>1052</v>
      </c>
      <c r="Y18" s="245">
        <v>1.867</v>
      </c>
      <c r="Z18" s="181" t="s">
        <v>1526</v>
      </c>
      <c r="AA18" s="203">
        <v>0.81499999999999995</v>
      </c>
      <c r="AB18" s="205" t="s">
        <v>1047</v>
      </c>
      <c r="AC18" s="209">
        <v>0.17100000000000001</v>
      </c>
      <c r="AD18" s="192" t="s">
        <v>1164</v>
      </c>
    </row>
    <row r="19" spans="1:30" ht="10.9" customHeight="1" x14ac:dyDescent="0.25">
      <c r="A19" s="212">
        <v>15</v>
      </c>
      <c r="B19" s="246" t="s">
        <v>1525</v>
      </c>
      <c r="C19" s="247">
        <v>0.434</v>
      </c>
      <c r="D19" s="213" t="s">
        <v>1059</v>
      </c>
      <c r="E19" s="214">
        <v>0.79100000000000004</v>
      </c>
      <c r="F19" s="213" t="s">
        <v>1193</v>
      </c>
      <c r="G19" s="214">
        <v>0.57199999999999995</v>
      </c>
      <c r="H19" s="248" t="s">
        <v>1145</v>
      </c>
      <c r="I19" s="249">
        <v>0.188</v>
      </c>
      <c r="J19" s="192" t="s">
        <v>1164</v>
      </c>
      <c r="K19" s="212">
        <v>15</v>
      </c>
      <c r="L19" s="216" t="s">
        <v>1059</v>
      </c>
      <c r="M19" s="217">
        <v>7.0000000000000001E-3</v>
      </c>
      <c r="N19" s="213" t="s">
        <v>1057</v>
      </c>
      <c r="O19" s="214">
        <v>1.9E-2</v>
      </c>
      <c r="P19" s="216" t="s">
        <v>1529</v>
      </c>
      <c r="Q19" s="217">
        <v>7.0000000000000001E-3</v>
      </c>
      <c r="R19" s="218" t="s">
        <v>1194</v>
      </c>
      <c r="S19" s="212" t="s">
        <v>1147</v>
      </c>
      <c r="T19" s="184"/>
      <c r="U19" s="212">
        <v>15</v>
      </c>
      <c r="V19" s="216" t="s">
        <v>1057</v>
      </c>
      <c r="W19" s="217">
        <v>1.248</v>
      </c>
      <c r="X19" s="250" t="s">
        <v>1145</v>
      </c>
      <c r="Y19" s="251">
        <v>1.653</v>
      </c>
      <c r="Z19" s="213" t="s">
        <v>1057</v>
      </c>
      <c r="AA19" s="214">
        <v>0.72299999999999998</v>
      </c>
      <c r="AB19" s="216" t="s">
        <v>1537</v>
      </c>
      <c r="AC19" s="220">
        <v>0.13600000000000001</v>
      </c>
      <c r="AD19" s="192" t="s">
        <v>1164</v>
      </c>
    </row>
    <row r="20" spans="1:30" ht="10.9" customHeight="1" x14ac:dyDescent="0.25">
      <c r="A20" s="193">
        <v>16</v>
      </c>
      <c r="B20" s="194" t="s">
        <v>1193</v>
      </c>
      <c r="C20" s="195">
        <v>0.33700000000000002</v>
      </c>
      <c r="D20" s="252" t="s">
        <v>1145</v>
      </c>
      <c r="E20" s="253">
        <v>0.78300000000000003</v>
      </c>
      <c r="F20" s="194" t="s">
        <v>1526</v>
      </c>
      <c r="G20" s="195">
        <v>0.504</v>
      </c>
      <c r="H20" s="194" t="s">
        <v>1529</v>
      </c>
      <c r="I20" s="196">
        <v>0.17199999999999999</v>
      </c>
      <c r="J20" s="192" t="s">
        <v>1164</v>
      </c>
      <c r="K20" s="193">
        <v>16</v>
      </c>
      <c r="L20" s="181" t="s">
        <v>1533</v>
      </c>
      <c r="M20" s="198">
        <v>7.0000000000000001E-3</v>
      </c>
      <c r="N20" s="194" t="s">
        <v>1529</v>
      </c>
      <c r="O20" s="195">
        <v>1.4999999999999999E-2</v>
      </c>
      <c r="P20" s="197" t="s">
        <v>1192</v>
      </c>
      <c r="Q20" s="198">
        <v>5.0000000000000001E-3</v>
      </c>
      <c r="R20" s="236" t="s">
        <v>1526</v>
      </c>
      <c r="S20" s="193" t="s">
        <v>1147</v>
      </c>
      <c r="T20" s="184"/>
      <c r="U20" s="202">
        <v>16</v>
      </c>
      <c r="V20" s="229" t="s">
        <v>1052</v>
      </c>
      <c r="W20" s="230">
        <v>1.1819999999999999</v>
      </c>
      <c r="X20" s="184" t="s">
        <v>1185</v>
      </c>
      <c r="Y20" s="221">
        <v>1.5409999999999999</v>
      </c>
      <c r="Z20" s="187" t="s">
        <v>1145</v>
      </c>
      <c r="AA20" s="243">
        <v>0.70599999999999996</v>
      </c>
      <c r="AB20" s="184" t="s">
        <v>1057</v>
      </c>
      <c r="AC20" s="226">
        <v>0.13500000000000001</v>
      </c>
      <c r="AD20" s="192" t="s">
        <v>1164</v>
      </c>
    </row>
    <row r="21" spans="1:30" ht="10.9" customHeight="1" x14ac:dyDescent="0.25">
      <c r="A21" s="202">
        <v>17</v>
      </c>
      <c r="B21" s="181" t="s">
        <v>1533</v>
      </c>
      <c r="C21" s="203">
        <v>0.32300000000000001</v>
      </c>
      <c r="D21" s="181" t="s">
        <v>1193</v>
      </c>
      <c r="E21" s="203">
        <v>0.70699999999999996</v>
      </c>
      <c r="F21" s="181" t="s">
        <v>1529</v>
      </c>
      <c r="G21" s="203">
        <v>0.46200000000000002</v>
      </c>
      <c r="H21" s="181" t="s">
        <v>1526</v>
      </c>
      <c r="I21" s="204">
        <v>0.16200000000000001</v>
      </c>
      <c r="J21" s="192" t="s">
        <v>1164</v>
      </c>
      <c r="K21" s="202">
        <v>17</v>
      </c>
      <c r="L21" s="205" t="s">
        <v>1545</v>
      </c>
      <c r="M21" s="202" t="s">
        <v>1147</v>
      </c>
      <c r="N21" s="181" t="s">
        <v>1192</v>
      </c>
      <c r="O21" s="203">
        <v>1.2999999999999999E-2</v>
      </c>
      <c r="P21" s="205" t="s">
        <v>1059</v>
      </c>
      <c r="Q21" s="202" t="s">
        <v>1147</v>
      </c>
      <c r="R21" s="190" t="s">
        <v>1145</v>
      </c>
      <c r="S21" s="254" t="s">
        <v>1147</v>
      </c>
      <c r="T21" s="184"/>
      <c r="U21" s="202">
        <v>17</v>
      </c>
      <c r="V21" s="229" t="s">
        <v>1525</v>
      </c>
      <c r="W21" s="230">
        <v>1.18</v>
      </c>
      <c r="X21" s="222" t="s">
        <v>1190</v>
      </c>
      <c r="Y21" s="223">
        <v>1.2110000000000001</v>
      </c>
      <c r="Z21" s="181" t="s">
        <v>1534</v>
      </c>
      <c r="AA21" s="203">
        <v>0.48499999999999999</v>
      </c>
      <c r="AB21" s="229" t="s">
        <v>1052</v>
      </c>
      <c r="AC21" s="255">
        <v>0.11</v>
      </c>
      <c r="AD21" s="192" t="s">
        <v>1164</v>
      </c>
    </row>
    <row r="22" spans="1:30" ht="10.9" customHeight="1" x14ac:dyDescent="0.25">
      <c r="A22" s="202">
        <v>18</v>
      </c>
      <c r="B22" s="181" t="s">
        <v>1529</v>
      </c>
      <c r="C22" s="203">
        <v>0.29199999999999998</v>
      </c>
      <c r="D22" s="210" t="s">
        <v>1190</v>
      </c>
      <c r="E22" s="211">
        <v>0.57999999999999996</v>
      </c>
      <c r="F22" s="187" t="s">
        <v>1145</v>
      </c>
      <c r="G22" s="243">
        <v>0.436</v>
      </c>
      <c r="H22" s="181" t="s">
        <v>1192</v>
      </c>
      <c r="I22" s="204">
        <v>0.13600000000000001</v>
      </c>
      <c r="J22" s="192" t="s">
        <v>1164</v>
      </c>
      <c r="K22" s="202">
        <v>18</v>
      </c>
      <c r="L22" s="205" t="s">
        <v>1549</v>
      </c>
      <c r="M22" s="202" t="s">
        <v>1147</v>
      </c>
      <c r="N22" s="181" t="s">
        <v>1543</v>
      </c>
      <c r="O22" s="203">
        <v>1.2999999999999999E-2</v>
      </c>
      <c r="P22" s="181" t="s">
        <v>1533</v>
      </c>
      <c r="Q22" s="202" t="s">
        <v>1147</v>
      </c>
      <c r="R22" s="207" t="s">
        <v>1059</v>
      </c>
      <c r="S22" s="202" t="s">
        <v>1147</v>
      </c>
      <c r="T22" s="184"/>
      <c r="U22" s="202">
        <v>18</v>
      </c>
      <c r="V22" s="229" t="s">
        <v>1528</v>
      </c>
      <c r="W22" s="230">
        <v>0.67100000000000004</v>
      </c>
      <c r="X22" s="229" t="s">
        <v>1525</v>
      </c>
      <c r="Y22" s="230">
        <v>0.97099999999999997</v>
      </c>
      <c r="Z22" s="181" t="s">
        <v>1187</v>
      </c>
      <c r="AA22" s="203">
        <v>0.48</v>
      </c>
      <c r="AB22" s="184" t="s">
        <v>1524</v>
      </c>
      <c r="AC22" s="226">
        <v>0.104</v>
      </c>
      <c r="AD22" s="192" t="s">
        <v>1164</v>
      </c>
    </row>
    <row r="23" spans="1:30" ht="10.9" customHeight="1" x14ac:dyDescent="0.2">
      <c r="A23" s="202">
        <v>19</v>
      </c>
      <c r="B23" s="181" t="s">
        <v>1192</v>
      </c>
      <c r="C23" s="203">
        <v>0.27100000000000002</v>
      </c>
      <c r="D23" s="181" t="s">
        <v>1529</v>
      </c>
      <c r="E23" s="203">
        <v>0.57599999999999996</v>
      </c>
      <c r="F23" s="181" t="s">
        <v>1195</v>
      </c>
      <c r="G23" s="203">
        <v>0.433</v>
      </c>
      <c r="H23" s="181" t="s">
        <v>1187</v>
      </c>
      <c r="I23" s="204">
        <v>0.128</v>
      </c>
      <c r="J23" s="192" t="s">
        <v>1164</v>
      </c>
      <c r="K23" s="202">
        <v>19</v>
      </c>
      <c r="L23" s="205" t="s">
        <v>1544</v>
      </c>
      <c r="M23" s="202" t="s">
        <v>1147</v>
      </c>
      <c r="N23" s="181" t="s">
        <v>1194</v>
      </c>
      <c r="O23" s="203">
        <v>1.2E-2</v>
      </c>
      <c r="P23" s="244" t="s">
        <v>1528</v>
      </c>
      <c r="Q23" s="256" t="s">
        <v>1147</v>
      </c>
      <c r="R23" s="205" t="s">
        <v>1527</v>
      </c>
      <c r="S23" s="202" t="s">
        <v>1147</v>
      </c>
      <c r="T23" s="184"/>
      <c r="U23" s="202">
        <v>19</v>
      </c>
      <c r="V23" s="222" t="s">
        <v>1190</v>
      </c>
      <c r="W23" s="223">
        <v>0.53700000000000003</v>
      </c>
      <c r="X23" s="184" t="s">
        <v>1184</v>
      </c>
      <c r="Y23" s="221">
        <v>0.878</v>
      </c>
      <c r="Z23" s="210" t="s">
        <v>1190</v>
      </c>
      <c r="AA23" s="211">
        <v>0.28000000000000003</v>
      </c>
      <c r="AB23" s="184" t="s">
        <v>1184</v>
      </c>
      <c r="AC23" s="226">
        <v>8.5999999999999993E-2</v>
      </c>
      <c r="AD23" s="192" t="s">
        <v>1164</v>
      </c>
    </row>
    <row r="24" spans="1:30" ht="10.9" customHeight="1" x14ac:dyDescent="0.2">
      <c r="A24" s="212">
        <v>20</v>
      </c>
      <c r="B24" s="246" t="s">
        <v>1528</v>
      </c>
      <c r="C24" s="247">
        <v>0.26600000000000001</v>
      </c>
      <c r="D24" s="213" t="s">
        <v>1192</v>
      </c>
      <c r="E24" s="214">
        <v>0.42299999999999999</v>
      </c>
      <c r="F24" s="213" t="s">
        <v>1061</v>
      </c>
      <c r="G24" s="214">
        <v>0.38200000000000001</v>
      </c>
      <c r="H24" s="213" t="s">
        <v>1538</v>
      </c>
      <c r="I24" s="215">
        <v>0.105</v>
      </c>
      <c r="J24" s="192" t="s">
        <v>1164</v>
      </c>
      <c r="K24" s="212">
        <v>20</v>
      </c>
      <c r="L24" s="216" t="s">
        <v>1536</v>
      </c>
      <c r="M24" s="212" t="s">
        <v>1147</v>
      </c>
      <c r="N24" s="213" t="s">
        <v>1059</v>
      </c>
      <c r="O24" s="214">
        <v>8.0000000000000002E-3</v>
      </c>
      <c r="P24" s="216" t="s">
        <v>1062</v>
      </c>
      <c r="Q24" s="212" t="s">
        <v>1147</v>
      </c>
      <c r="R24" s="216" t="s">
        <v>1544</v>
      </c>
      <c r="S24" s="212" t="s">
        <v>1147</v>
      </c>
      <c r="T24" s="184"/>
      <c r="U24" s="202">
        <v>20</v>
      </c>
      <c r="V24" s="184" t="s">
        <v>1144</v>
      </c>
      <c r="W24" s="221">
        <v>0.49399999999999999</v>
      </c>
      <c r="X24" s="229" t="s">
        <v>1528</v>
      </c>
      <c r="Y24" s="230">
        <v>0.51600000000000001</v>
      </c>
      <c r="Z24" s="227" t="s">
        <v>1528</v>
      </c>
      <c r="AA24" s="228">
        <v>0.255</v>
      </c>
      <c r="AB24" s="184" t="s">
        <v>1195</v>
      </c>
      <c r="AC24" s="226">
        <v>8.4000000000000005E-2</v>
      </c>
      <c r="AD24" s="192" t="s">
        <v>1164</v>
      </c>
    </row>
    <row r="25" spans="1:30" ht="10.9" customHeight="1" x14ac:dyDescent="0.25">
      <c r="A25" s="193">
        <v>21</v>
      </c>
      <c r="B25" s="194" t="s">
        <v>1059</v>
      </c>
      <c r="C25" s="195">
        <v>0.23200000000000001</v>
      </c>
      <c r="D25" s="194" t="s">
        <v>1146</v>
      </c>
      <c r="E25" s="195">
        <v>0.41899999999999998</v>
      </c>
      <c r="F25" s="194" t="s">
        <v>1540</v>
      </c>
      <c r="G25" s="195">
        <v>0.36899999999999999</v>
      </c>
      <c r="H25" s="194" t="s">
        <v>1536</v>
      </c>
      <c r="I25" s="196">
        <v>9.0999999999999998E-2</v>
      </c>
      <c r="J25" s="192" t="s">
        <v>1164</v>
      </c>
      <c r="K25" s="202">
        <v>21</v>
      </c>
      <c r="L25" s="222" t="s">
        <v>1190</v>
      </c>
      <c r="M25" s="257" t="s">
        <v>1147</v>
      </c>
      <c r="N25" s="181" t="s">
        <v>1533</v>
      </c>
      <c r="O25" s="258" t="s">
        <v>1147</v>
      </c>
      <c r="P25" s="184" t="s">
        <v>1548</v>
      </c>
      <c r="Q25" s="180" t="s">
        <v>1147</v>
      </c>
      <c r="R25" s="184" t="s">
        <v>1536</v>
      </c>
      <c r="S25" s="180" t="s">
        <v>1147</v>
      </c>
      <c r="T25" s="184"/>
      <c r="U25" s="193">
        <v>21</v>
      </c>
      <c r="V25" s="197" t="s">
        <v>1186</v>
      </c>
      <c r="W25" s="198">
        <v>0.41899999999999998</v>
      </c>
      <c r="X25" s="197" t="s">
        <v>1530</v>
      </c>
      <c r="Y25" s="198">
        <v>0.505</v>
      </c>
      <c r="Z25" s="194" t="s">
        <v>1192</v>
      </c>
      <c r="AA25" s="195">
        <v>0.23</v>
      </c>
      <c r="AB25" s="199" t="s">
        <v>1190</v>
      </c>
      <c r="AC25" s="259">
        <v>7.9000000000000001E-2</v>
      </c>
      <c r="AD25" s="192" t="s">
        <v>1164</v>
      </c>
    </row>
    <row r="26" spans="1:30" ht="10.9" customHeight="1" x14ac:dyDescent="0.2">
      <c r="A26" s="202">
        <v>22</v>
      </c>
      <c r="B26" s="181" t="s">
        <v>1535</v>
      </c>
      <c r="C26" s="203">
        <v>0.16700000000000001</v>
      </c>
      <c r="D26" s="181" t="s">
        <v>1194</v>
      </c>
      <c r="E26" s="203">
        <v>0.28299999999999997</v>
      </c>
      <c r="F26" s="181" t="s">
        <v>1057</v>
      </c>
      <c r="G26" s="203">
        <v>0.34599999999999997</v>
      </c>
      <c r="H26" s="227" t="s">
        <v>1052</v>
      </c>
      <c r="I26" s="240">
        <v>7.0000000000000007E-2</v>
      </c>
      <c r="J26" s="192" t="s">
        <v>1164</v>
      </c>
      <c r="K26" s="202">
        <v>22</v>
      </c>
      <c r="L26" s="184" t="s">
        <v>1534</v>
      </c>
      <c r="M26" s="180" t="s">
        <v>1147</v>
      </c>
      <c r="N26" s="181" t="s">
        <v>1520</v>
      </c>
      <c r="O26" s="258" t="s">
        <v>1147</v>
      </c>
      <c r="P26" s="184" t="s">
        <v>1549</v>
      </c>
      <c r="Q26" s="180" t="s">
        <v>1147</v>
      </c>
      <c r="R26" s="184" t="s">
        <v>1534</v>
      </c>
      <c r="S26" s="180" t="s">
        <v>1147</v>
      </c>
      <c r="T26" s="184"/>
      <c r="U26" s="202">
        <v>22</v>
      </c>
      <c r="V26" s="205" t="s">
        <v>1538</v>
      </c>
      <c r="W26" s="206">
        <v>0.222</v>
      </c>
      <c r="X26" s="205" t="s">
        <v>1534</v>
      </c>
      <c r="Y26" s="206">
        <v>0.47899999999999998</v>
      </c>
      <c r="Z26" s="181" t="s">
        <v>1186</v>
      </c>
      <c r="AA26" s="203">
        <v>0.22800000000000001</v>
      </c>
      <c r="AB26" s="205" t="s">
        <v>1192</v>
      </c>
      <c r="AC26" s="209">
        <v>7.4999999999999997E-2</v>
      </c>
      <c r="AD26" s="192" t="s">
        <v>1164</v>
      </c>
    </row>
    <row r="27" spans="1:30" ht="10.9" customHeight="1" x14ac:dyDescent="0.2">
      <c r="A27" s="202">
        <v>23</v>
      </c>
      <c r="B27" s="181" t="s">
        <v>1146</v>
      </c>
      <c r="C27" s="203">
        <v>0.13100000000000001</v>
      </c>
      <c r="D27" s="181" t="s">
        <v>1195</v>
      </c>
      <c r="E27" s="203">
        <v>0.191</v>
      </c>
      <c r="F27" s="227" t="s">
        <v>1525</v>
      </c>
      <c r="G27" s="228">
        <v>0.29899999999999999</v>
      </c>
      <c r="H27" s="227" t="s">
        <v>1525</v>
      </c>
      <c r="I27" s="240">
        <v>7.0000000000000007E-2</v>
      </c>
      <c r="J27" s="192" t="s">
        <v>1164</v>
      </c>
      <c r="K27" s="202">
        <v>23</v>
      </c>
      <c r="L27" s="184" t="s">
        <v>1186</v>
      </c>
      <c r="M27" s="180" t="s">
        <v>1147</v>
      </c>
      <c r="N27" s="181" t="s">
        <v>1526</v>
      </c>
      <c r="O27" s="258" t="s">
        <v>1147</v>
      </c>
      <c r="P27" s="184" t="s">
        <v>1527</v>
      </c>
      <c r="Q27" s="180" t="s">
        <v>1147</v>
      </c>
      <c r="R27" s="184" t="s">
        <v>1186</v>
      </c>
      <c r="S27" s="180" t="s">
        <v>1147</v>
      </c>
      <c r="T27" s="184"/>
      <c r="U27" s="202">
        <v>23</v>
      </c>
      <c r="V27" s="205" t="s">
        <v>1194</v>
      </c>
      <c r="W27" s="206">
        <v>0.221</v>
      </c>
      <c r="X27" s="205" t="s">
        <v>1538</v>
      </c>
      <c r="Y27" s="206">
        <v>0.45600000000000002</v>
      </c>
      <c r="Z27" s="181" t="s">
        <v>1194</v>
      </c>
      <c r="AA27" s="203">
        <v>0.21099999999999999</v>
      </c>
      <c r="AB27" s="205" t="s">
        <v>1186</v>
      </c>
      <c r="AC27" s="209">
        <v>6.7000000000000004E-2</v>
      </c>
      <c r="AD27" s="192" t="s">
        <v>1164</v>
      </c>
    </row>
    <row r="28" spans="1:30" ht="10.9" customHeight="1" x14ac:dyDescent="0.2">
      <c r="A28" s="202">
        <v>24</v>
      </c>
      <c r="B28" s="210" t="s">
        <v>1190</v>
      </c>
      <c r="C28" s="211">
        <v>0.112</v>
      </c>
      <c r="D28" s="181" t="s">
        <v>1536</v>
      </c>
      <c r="E28" s="203">
        <v>0.17</v>
      </c>
      <c r="F28" s="227" t="s">
        <v>1528</v>
      </c>
      <c r="G28" s="228">
        <v>0.254</v>
      </c>
      <c r="H28" s="181" t="s">
        <v>1550</v>
      </c>
      <c r="I28" s="204">
        <v>5.8999999999999997E-2</v>
      </c>
      <c r="J28" s="192" t="s">
        <v>1164</v>
      </c>
      <c r="K28" s="202">
        <v>24</v>
      </c>
      <c r="L28" s="184" t="s">
        <v>1537</v>
      </c>
      <c r="M28" s="180" t="s">
        <v>1147</v>
      </c>
      <c r="N28" s="181" t="s">
        <v>1548</v>
      </c>
      <c r="O28" s="258" t="s">
        <v>1147</v>
      </c>
      <c r="P28" s="184" t="s">
        <v>1544</v>
      </c>
      <c r="Q28" s="180" t="s">
        <v>1147</v>
      </c>
      <c r="R28" s="184" t="s">
        <v>1538</v>
      </c>
      <c r="S28" s="180" t="s">
        <v>1147</v>
      </c>
      <c r="T28" s="184"/>
      <c r="U28" s="202">
        <v>24</v>
      </c>
      <c r="V28" s="205" t="s">
        <v>1192</v>
      </c>
      <c r="W28" s="206">
        <v>0.153</v>
      </c>
      <c r="X28" s="205" t="s">
        <v>1192</v>
      </c>
      <c r="Y28" s="206">
        <v>0.40600000000000003</v>
      </c>
      <c r="Z28" s="227" t="s">
        <v>1525</v>
      </c>
      <c r="AA28" s="228">
        <v>0.17599999999999999</v>
      </c>
      <c r="AB28" s="205" t="s">
        <v>1530</v>
      </c>
      <c r="AC28" s="209">
        <v>6.3E-2</v>
      </c>
      <c r="AD28" s="192" t="s">
        <v>1164</v>
      </c>
    </row>
    <row r="29" spans="1:30" ht="10.9" customHeight="1" x14ac:dyDescent="0.2">
      <c r="A29" s="212">
        <v>25</v>
      </c>
      <c r="B29" s="213" t="s">
        <v>1537</v>
      </c>
      <c r="C29" s="214">
        <v>0.108</v>
      </c>
      <c r="D29" s="213" t="s">
        <v>1535</v>
      </c>
      <c r="E29" s="214">
        <v>0.151</v>
      </c>
      <c r="F29" s="246" t="s">
        <v>1052</v>
      </c>
      <c r="G29" s="247">
        <v>0.215</v>
      </c>
      <c r="H29" s="213" t="s">
        <v>1194</v>
      </c>
      <c r="I29" s="215">
        <v>4.1000000000000002E-2</v>
      </c>
      <c r="J29" s="192" t="s">
        <v>1164</v>
      </c>
      <c r="K29" s="202">
        <v>25</v>
      </c>
      <c r="L29" s="184" t="s">
        <v>1540</v>
      </c>
      <c r="M29" s="180" t="s">
        <v>1147</v>
      </c>
      <c r="N29" s="181" t="s">
        <v>1527</v>
      </c>
      <c r="O29" s="258" t="s">
        <v>1147</v>
      </c>
      <c r="P29" s="184" t="s">
        <v>1536</v>
      </c>
      <c r="Q29" s="180" t="s">
        <v>1147</v>
      </c>
      <c r="R29" s="184" t="s">
        <v>1537</v>
      </c>
      <c r="S29" s="180" t="s">
        <v>1147</v>
      </c>
      <c r="T29" s="184"/>
      <c r="U29" s="212">
        <v>25</v>
      </c>
      <c r="V29" s="216" t="s">
        <v>1543</v>
      </c>
      <c r="W29" s="217">
        <v>0.115</v>
      </c>
      <c r="X29" s="216" t="s">
        <v>1186</v>
      </c>
      <c r="Y29" s="217">
        <v>0.39900000000000002</v>
      </c>
      <c r="Z29" s="213" t="s">
        <v>1530</v>
      </c>
      <c r="AA29" s="214">
        <v>0.16700000000000001</v>
      </c>
      <c r="AB29" s="216" t="s">
        <v>1541</v>
      </c>
      <c r="AC29" s="220">
        <v>6.2E-2</v>
      </c>
      <c r="AD29" s="192" t="s">
        <v>1164</v>
      </c>
    </row>
    <row r="30" spans="1:30" ht="10.9" customHeight="1" x14ac:dyDescent="0.2">
      <c r="A30" s="193">
        <v>26</v>
      </c>
      <c r="B30" s="194" t="s">
        <v>1194</v>
      </c>
      <c r="C30" s="195">
        <v>9.8000000000000004E-2</v>
      </c>
      <c r="D30" s="194" t="s">
        <v>1061</v>
      </c>
      <c r="E30" s="195">
        <v>0.126</v>
      </c>
      <c r="F30" s="194" t="s">
        <v>1192</v>
      </c>
      <c r="G30" s="195">
        <v>0.20599999999999999</v>
      </c>
      <c r="H30" s="194" t="s">
        <v>1543</v>
      </c>
      <c r="I30" s="196">
        <v>0.04</v>
      </c>
      <c r="J30" s="192" t="s">
        <v>1164</v>
      </c>
      <c r="K30" s="193">
        <v>26</v>
      </c>
      <c r="L30" s="197" t="s">
        <v>1547</v>
      </c>
      <c r="M30" s="193" t="s">
        <v>1147</v>
      </c>
      <c r="N30" s="194" t="s">
        <v>1544</v>
      </c>
      <c r="O30" s="260" t="s">
        <v>1147</v>
      </c>
      <c r="P30" s="197" t="s">
        <v>1534</v>
      </c>
      <c r="Q30" s="193" t="s">
        <v>1147</v>
      </c>
      <c r="R30" s="197" t="s">
        <v>1540</v>
      </c>
      <c r="S30" s="193" t="s">
        <v>1147</v>
      </c>
      <c r="T30" s="184"/>
      <c r="U30" s="202">
        <v>26</v>
      </c>
      <c r="V30" s="184" t="s">
        <v>1061</v>
      </c>
      <c r="W30" s="221">
        <v>0.1</v>
      </c>
      <c r="X30" s="300" t="s">
        <v>1674</v>
      </c>
      <c r="Y30" s="221">
        <v>0.39</v>
      </c>
      <c r="Z30" s="181" t="s">
        <v>1184</v>
      </c>
      <c r="AA30" s="203">
        <v>0.156</v>
      </c>
      <c r="AB30" s="184" t="s">
        <v>1061</v>
      </c>
      <c r="AC30" s="226">
        <v>4.7E-2</v>
      </c>
      <c r="AD30" s="192" t="s">
        <v>1164</v>
      </c>
    </row>
    <row r="31" spans="1:30" ht="10.9" customHeight="1" x14ac:dyDescent="0.2">
      <c r="A31" s="202">
        <v>27</v>
      </c>
      <c r="B31" s="181" t="s">
        <v>1536</v>
      </c>
      <c r="C31" s="203">
        <v>9.7000000000000003E-2</v>
      </c>
      <c r="D31" s="181" t="s">
        <v>1538</v>
      </c>
      <c r="E31" s="203">
        <v>0.125</v>
      </c>
      <c r="F31" s="181" t="s">
        <v>1534</v>
      </c>
      <c r="G31" s="203">
        <v>0.183</v>
      </c>
      <c r="H31" s="181" t="s">
        <v>1061</v>
      </c>
      <c r="I31" s="204">
        <v>3.4000000000000002E-2</v>
      </c>
      <c r="J31" s="192" t="s">
        <v>1164</v>
      </c>
      <c r="K31" s="202">
        <v>27</v>
      </c>
      <c r="L31" s="205" t="s">
        <v>1541</v>
      </c>
      <c r="M31" s="202" t="s">
        <v>1147</v>
      </c>
      <c r="N31" s="181" t="s">
        <v>1536</v>
      </c>
      <c r="O31" s="258" t="s">
        <v>1147</v>
      </c>
      <c r="P31" s="205" t="s">
        <v>1186</v>
      </c>
      <c r="Q31" s="202" t="s">
        <v>1147</v>
      </c>
      <c r="R31" s="205" t="s">
        <v>1547</v>
      </c>
      <c r="S31" s="202" t="s">
        <v>1147</v>
      </c>
      <c r="T31" s="184"/>
      <c r="U31" s="202">
        <v>27</v>
      </c>
      <c r="V31" s="184" t="s">
        <v>1520</v>
      </c>
      <c r="W31" s="221">
        <v>9.2999999999999999E-2</v>
      </c>
      <c r="X31" s="184" t="s">
        <v>1194</v>
      </c>
      <c r="Y31" s="221">
        <v>0.38800000000000001</v>
      </c>
      <c r="Z31" s="181" t="s">
        <v>1195</v>
      </c>
      <c r="AA31" s="203">
        <v>0.13</v>
      </c>
      <c r="AB31" s="229" t="s">
        <v>1525</v>
      </c>
      <c r="AC31" s="255">
        <v>4.5999999999999999E-2</v>
      </c>
      <c r="AD31" s="192" t="s">
        <v>1164</v>
      </c>
    </row>
    <row r="32" spans="1:30" ht="10.9" customHeight="1" x14ac:dyDescent="0.2">
      <c r="A32" s="202">
        <v>28</v>
      </c>
      <c r="B32" s="181" t="s">
        <v>1195</v>
      </c>
      <c r="C32" s="203">
        <v>8.7999999999999995E-2</v>
      </c>
      <c r="D32" s="181" t="s">
        <v>1539</v>
      </c>
      <c r="E32" s="203">
        <v>0.124</v>
      </c>
      <c r="F32" s="181" t="s">
        <v>1194</v>
      </c>
      <c r="G32" s="203">
        <v>0.14799999999999999</v>
      </c>
      <c r="H32" s="181" t="s">
        <v>1546</v>
      </c>
      <c r="I32" s="204">
        <v>2.8000000000000001E-2</v>
      </c>
      <c r="J32" s="192" t="s">
        <v>1164</v>
      </c>
      <c r="K32" s="202">
        <v>28</v>
      </c>
      <c r="L32" s="300" t="s">
        <v>1674</v>
      </c>
      <c r="M32" s="202" t="s">
        <v>1147</v>
      </c>
      <c r="N32" s="181" t="s">
        <v>1534</v>
      </c>
      <c r="O32" s="258" t="s">
        <v>1147</v>
      </c>
      <c r="P32" s="205" t="s">
        <v>1538</v>
      </c>
      <c r="Q32" s="202" t="s">
        <v>1147</v>
      </c>
      <c r="R32" s="205" t="s">
        <v>1541</v>
      </c>
      <c r="S32" s="202" t="s">
        <v>1147</v>
      </c>
      <c r="T32" s="184"/>
      <c r="U32" s="202">
        <v>28</v>
      </c>
      <c r="V32" s="184" t="s">
        <v>1195</v>
      </c>
      <c r="W32" s="221">
        <v>7.6999999999999999E-2</v>
      </c>
      <c r="X32" s="184" t="s">
        <v>1195</v>
      </c>
      <c r="Y32" s="221">
        <v>0.34499999999999997</v>
      </c>
      <c r="Z32" s="181" t="s">
        <v>1539</v>
      </c>
      <c r="AA32" s="203">
        <v>9.9000000000000005E-2</v>
      </c>
      <c r="AB32" s="184" t="s">
        <v>1194</v>
      </c>
      <c r="AC32" s="226">
        <v>0.04</v>
      </c>
      <c r="AD32" s="192" t="s">
        <v>1164</v>
      </c>
    </row>
    <row r="33" spans="1:30" ht="10.9" customHeight="1" x14ac:dyDescent="0.2">
      <c r="A33" s="202">
        <v>29</v>
      </c>
      <c r="B33" s="181" t="s">
        <v>1543</v>
      </c>
      <c r="C33" s="203">
        <v>3.6999999999999998E-2</v>
      </c>
      <c r="D33" s="181" t="s">
        <v>1521</v>
      </c>
      <c r="E33" s="203">
        <v>0.10199999999999999</v>
      </c>
      <c r="F33" s="181" t="s">
        <v>1535</v>
      </c>
      <c r="G33" s="203">
        <v>0.11</v>
      </c>
      <c r="H33" s="181" t="s">
        <v>1062</v>
      </c>
      <c r="I33" s="204">
        <v>1.7000000000000001E-2</v>
      </c>
      <c r="J33" s="192" t="s">
        <v>1164</v>
      </c>
      <c r="K33" s="202">
        <v>29</v>
      </c>
      <c r="L33" s="205" t="s">
        <v>1535</v>
      </c>
      <c r="M33" s="202" t="s">
        <v>1147</v>
      </c>
      <c r="N33" s="181" t="s">
        <v>1186</v>
      </c>
      <c r="O33" s="258" t="s">
        <v>1147</v>
      </c>
      <c r="P33" s="205" t="s">
        <v>1537</v>
      </c>
      <c r="Q33" s="202" t="s">
        <v>1147</v>
      </c>
      <c r="R33" s="300" t="s">
        <v>1674</v>
      </c>
      <c r="S33" s="202" t="s">
        <v>1147</v>
      </c>
      <c r="T33" s="184"/>
      <c r="U33" s="202">
        <v>29</v>
      </c>
      <c r="V33" s="184" t="s">
        <v>1062</v>
      </c>
      <c r="W33" s="221">
        <v>7.4999999999999997E-2</v>
      </c>
      <c r="X33" s="184" t="s">
        <v>1535</v>
      </c>
      <c r="Y33" s="221">
        <v>0.33200000000000002</v>
      </c>
      <c r="Z33" s="181" t="s">
        <v>1549</v>
      </c>
      <c r="AA33" s="203">
        <v>8.7999999999999995E-2</v>
      </c>
      <c r="AB33" s="184" t="s">
        <v>1538</v>
      </c>
      <c r="AC33" s="226">
        <v>0.03</v>
      </c>
      <c r="AD33" s="192" t="s">
        <v>1164</v>
      </c>
    </row>
    <row r="34" spans="1:30" ht="10.9" customHeight="1" x14ac:dyDescent="0.2">
      <c r="A34" s="212">
        <v>30</v>
      </c>
      <c r="B34" s="213" t="s">
        <v>1062</v>
      </c>
      <c r="C34" s="214">
        <v>2.8000000000000001E-2</v>
      </c>
      <c r="D34" s="213" t="s">
        <v>1543</v>
      </c>
      <c r="E34" s="214">
        <v>7.6999999999999999E-2</v>
      </c>
      <c r="F34" s="213" t="s">
        <v>1543</v>
      </c>
      <c r="G34" s="214">
        <v>0.109</v>
      </c>
      <c r="H34" s="213" t="s">
        <v>1535</v>
      </c>
      <c r="I34" s="215">
        <v>1.0999999999999999E-2</v>
      </c>
      <c r="J34" s="192" t="s">
        <v>1164</v>
      </c>
      <c r="K34" s="212">
        <v>30</v>
      </c>
      <c r="L34" s="216" t="s">
        <v>1149</v>
      </c>
      <c r="M34" s="212" t="s">
        <v>1147</v>
      </c>
      <c r="N34" s="213" t="s">
        <v>1538</v>
      </c>
      <c r="O34" s="261" t="s">
        <v>1147</v>
      </c>
      <c r="P34" s="216" t="s">
        <v>1540</v>
      </c>
      <c r="Q34" s="212" t="s">
        <v>1147</v>
      </c>
      <c r="R34" s="216" t="s">
        <v>1535</v>
      </c>
      <c r="S34" s="212" t="s">
        <v>1147</v>
      </c>
      <c r="T34" s="184"/>
      <c r="U34" s="202">
        <v>30</v>
      </c>
      <c r="V34" s="184" t="s">
        <v>1544</v>
      </c>
      <c r="W34" s="221">
        <v>5.8999999999999997E-2</v>
      </c>
      <c r="X34" s="184" t="s">
        <v>1536</v>
      </c>
      <c r="Y34" s="221">
        <v>0.111</v>
      </c>
      <c r="Z34" s="181" t="s">
        <v>1537</v>
      </c>
      <c r="AA34" s="203">
        <v>7.6999999999999999E-2</v>
      </c>
      <c r="AB34" s="184" t="s">
        <v>1536</v>
      </c>
      <c r="AC34" s="226">
        <v>2.4E-2</v>
      </c>
      <c r="AD34" s="192" t="s">
        <v>1164</v>
      </c>
    </row>
    <row r="35" spans="1:30" ht="10.9" customHeight="1" x14ac:dyDescent="0.2">
      <c r="A35" s="180">
        <v>31</v>
      </c>
      <c r="B35" s="181" t="s">
        <v>1520</v>
      </c>
      <c r="C35" s="203">
        <v>2.1000000000000001E-2</v>
      </c>
      <c r="D35" s="227" t="s">
        <v>1528</v>
      </c>
      <c r="E35" s="228">
        <v>4.7E-2</v>
      </c>
      <c r="F35" s="181" t="s">
        <v>1554</v>
      </c>
      <c r="G35" s="203">
        <v>8.2000000000000003E-2</v>
      </c>
      <c r="H35" s="181" t="s">
        <v>1549</v>
      </c>
      <c r="I35" s="204">
        <v>0.01</v>
      </c>
      <c r="J35" s="192" t="s">
        <v>1164</v>
      </c>
      <c r="K35" s="193">
        <v>31</v>
      </c>
      <c r="L35" s="197" t="s">
        <v>1526</v>
      </c>
      <c r="M35" s="193" t="s">
        <v>1147</v>
      </c>
      <c r="N35" s="194" t="s">
        <v>1537</v>
      </c>
      <c r="O35" s="260" t="s">
        <v>1147</v>
      </c>
      <c r="P35" s="197" t="s">
        <v>1547</v>
      </c>
      <c r="Q35" s="193" t="s">
        <v>1147</v>
      </c>
      <c r="R35" s="197" t="s">
        <v>1149</v>
      </c>
      <c r="S35" s="193" t="s">
        <v>1147</v>
      </c>
      <c r="T35" s="184"/>
      <c r="U35" s="193">
        <v>31</v>
      </c>
      <c r="V35" s="197" t="s">
        <v>1550</v>
      </c>
      <c r="W35" s="198">
        <v>5.2999999999999999E-2</v>
      </c>
      <c r="X35" s="197" t="s">
        <v>1550</v>
      </c>
      <c r="Y35" s="198">
        <v>0.106</v>
      </c>
      <c r="Z35" s="194" t="s">
        <v>1520</v>
      </c>
      <c r="AA35" s="195">
        <v>3.9E-2</v>
      </c>
      <c r="AB35" s="262" t="s">
        <v>1528</v>
      </c>
      <c r="AC35" s="263">
        <v>2.4E-2</v>
      </c>
      <c r="AD35" s="192" t="s">
        <v>1164</v>
      </c>
    </row>
    <row r="36" spans="1:30" ht="10.9" customHeight="1" x14ac:dyDescent="0.2">
      <c r="A36" s="180">
        <v>32</v>
      </c>
      <c r="B36" s="181" t="s">
        <v>1521</v>
      </c>
      <c r="C36" s="203">
        <v>1.6E-2</v>
      </c>
      <c r="D36" s="181" t="s">
        <v>1520</v>
      </c>
      <c r="E36" s="203">
        <v>2.5999999999999999E-2</v>
      </c>
      <c r="F36" s="181" t="s">
        <v>1538</v>
      </c>
      <c r="G36" s="203">
        <v>7.0000000000000007E-2</v>
      </c>
      <c r="H36" s="181" t="s">
        <v>1057</v>
      </c>
      <c r="I36" s="204">
        <v>8.0000000000000002E-3</v>
      </c>
      <c r="J36" s="192" t="s">
        <v>1164</v>
      </c>
      <c r="K36" s="202">
        <v>32</v>
      </c>
      <c r="L36" s="205" t="s">
        <v>1195</v>
      </c>
      <c r="M36" s="202" t="s">
        <v>1147</v>
      </c>
      <c r="N36" s="181" t="s">
        <v>1547</v>
      </c>
      <c r="O36" s="258" t="s">
        <v>1147</v>
      </c>
      <c r="P36" s="205" t="s">
        <v>1541</v>
      </c>
      <c r="Q36" s="202" t="s">
        <v>1147</v>
      </c>
      <c r="R36" s="205" t="s">
        <v>1195</v>
      </c>
      <c r="S36" s="202" t="s">
        <v>1147</v>
      </c>
      <c r="T36" s="184"/>
      <c r="U36" s="202">
        <v>32</v>
      </c>
      <c r="V36" s="205" t="s">
        <v>1549</v>
      </c>
      <c r="W36" s="206">
        <v>2.1999999999999999E-2</v>
      </c>
      <c r="X36" s="205" t="s">
        <v>1520</v>
      </c>
      <c r="Y36" s="206">
        <v>7.8E-2</v>
      </c>
      <c r="Z36" s="181" t="s">
        <v>1535</v>
      </c>
      <c r="AA36" s="203">
        <v>3.3000000000000002E-2</v>
      </c>
      <c r="AB36" s="205" t="s">
        <v>1544</v>
      </c>
      <c r="AC36" s="209">
        <v>1.7999999999999999E-2</v>
      </c>
      <c r="AD36" s="192" t="s">
        <v>1164</v>
      </c>
    </row>
    <row r="37" spans="1:30" ht="10.9" customHeight="1" x14ac:dyDescent="0.2">
      <c r="A37" s="180">
        <v>33</v>
      </c>
      <c r="B37" s="181" t="s">
        <v>1538</v>
      </c>
      <c r="C37" s="203">
        <v>1.2E-2</v>
      </c>
      <c r="D37" s="181" t="s">
        <v>1545</v>
      </c>
      <c r="E37" s="203">
        <v>2.1999999999999999E-2</v>
      </c>
      <c r="F37" s="181" t="s">
        <v>1548</v>
      </c>
      <c r="G37" s="203">
        <v>6.4000000000000001E-2</v>
      </c>
      <c r="H37" s="181" t="s">
        <v>1542</v>
      </c>
      <c r="I37" s="204">
        <v>6.0000000000000001E-3</v>
      </c>
      <c r="J37" s="192" t="s">
        <v>1164</v>
      </c>
      <c r="K37" s="202">
        <v>33</v>
      </c>
      <c r="L37" s="205" t="s">
        <v>1543</v>
      </c>
      <c r="M37" s="202" t="s">
        <v>1147</v>
      </c>
      <c r="N37" s="181" t="s">
        <v>1541</v>
      </c>
      <c r="O37" s="258" t="s">
        <v>1147</v>
      </c>
      <c r="P37" s="300" t="s">
        <v>1674</v>
      </c>
      <c r="Q37" s="202" t="s">
        <v>1147</v>
      </c>
      <c r="R37" s="205" t="s">
        <v>1543</v>
      </c>
      <c r="S37" s="202" t="s">
        <v>1147</v>
      </c>
      <c r="T37" s="184"/>
      <c r="U37" s="202">
        <v>33</v>
      </c>
      <c r="V37" s="205" t="s">
        <v>1546</v>
      </c>
      <c r="W37" s="206">
        <v>1.6E-2</v>
      </c>
      <c r="X37" s="205" t="s">
        <v>1543</v>
      </c>
      <c r="Y37" s="206">
        <v>6.2E-2</v>
      </c>
      <c r="Z37" s="181" t="s">
        <v>1550</v>
      </c>
      <c r="AA37" s="203">
        <v>3.2000000000000001E-2</v>
      </c>
      <c r="AB37" s="205" t="s">
        <v>1535</v>
      </c>
      <c r="AC37" s="209">
        <v>1.7999999999999999E-2</v>
      </c>
      <c r="AD37" s="192" t="s">
        <v>1164</v>
      </c>
    </row>
    <row r="38" spans="1:30" ht="10.9" customHeight="1" x14ac:dyDescent="0.2">
      <c r="A38" s="180">
        <v>34</v>
      </c>
      <c r="B38" s="181" t="s">
        <v>1545</v>
      </c>
      <c r="C38" s="203">
        <v>8.0000000000000002E-3</v>
      </c>
      <c r="D38" s="181" t="s">
        <v>1546</v>
      </c>
      <c r="E38" s="203">
        <v>1.9E-2</v>
      </c>
      <c r="F38" s="181" t="s">
        <v>1536</v>
      </c>
      <c r="G38" s="203">
        <v>0.05</v>
      </c>
      <c r="H38" s="181" t="s">
        <v>1545</v>
      </c>
      <c r="I38" s="264" t="s">
        <v>1147</v>
      </c>
      <c r="J38" s="192"/>
      <c r="K38" s="202">
        <v>34</v>
      </c>
      <c r="L38" s="205" t="s">
        <v>1061</v>
      </c>
      <c r="M38" s="202" t="s">
        <v>1147</v>
      </c>
      <c r="N38" s="300" t="s">
        <v>1674</v>
      </c>
      <c r="O38" s="258" t="s">
        <v>1147</v>
      </c>
      <c r="P38" s="205" t="s">
        <v>1535</v>
      </c>
      <c r="Q38" s="202" t="s">
        <v>1147</v>
      </c>
      <c r="R38" s="205" t="s">
        <v>1542</v>
      </c>
      <c r="S38" s="202" t="s">
        <v>1147</v>
      </c>
      <c r="T38" s="184"/>
      <c r="U38" s="202">
        <v>34</v>
      </c>
      <c r="V38" s="205" t="s">
        <v>1535</v>
      </c>
      <c r="W38" s="206">
        <v>8.9999999999999993E-3</v>
      </c>
      <c r="X38" s="205" t="s">
        <v>1549</v>
      </c>
      <c r="Y38" s="206">
        <v>5.6000000000000001E-2</v>
      </c>
      <c r="Z38" s="181" t="s">
        <v>1062</v>
      </c>
      <c r="AA38" s="203">
        <v>2.7E-2</v>
      </c>
      <c r="AB38" s="205" t="s">
        <v>1549</v>
      </c>
      <c r="AC38" s="209">
        <v>1.2E-2</v>
      </c>
      <c r="AD38" s="192" t="s">
        <v>1164</v>
      </c>
    </row>
    <row r="39" spans="1:30" ht="10.9" customHeight="1" x14ac:dyDescent="0.2">
      <c r="A39" s="212">
        <v>35</v>
      </c>
      <c r="B39" s="213" t="s">
        <v>1548</v>
      </c>
      <c r="C39" s="214">
        <v>8.0000000000000002E-3</v>
      </c>
      <c r="D39" s="213" t="s">
        <v>1548</v>
      </c>
      <c r="E39" s="214">
        <v>1.9E-2</v>
      </c>
      <c r="F39" s="213" t="s">
        <v>1544</v>
      </c>
      <c r="G39" s="214">
        <v>4.2999999999999997E-2</v>
      </c>
      <c r="H39" s="213" t="s">
        <v>1520</v>
      </c>
      <c r="I39" s="818" t="s">
        <v>1147</v>
      </c>
      <c r="J39" s="192"/>
      <c r="K39" s="212">
        <v>35</v>
      </c>
      <c r="L39" s="216" t="s">
        <v>1542</v>
      </c>
      <c r="M39" s="212" t="s">
        <v>1147</v>
      </c>
      <c r="N39" s="213" t="s">
        <v>1535</v>
      </c>
      <c r="O39" s="261" t="s">
        <v>1147</v>
      </c>
      <c r="P39" s="216" t="s">
        <v>1149</v>
      </c>
      <c r="Q39" s="212" t="s">
        <v>1147</v>
      </c>
      <c r="R39" s="216" t="s">
        <v>1530</v>
      </c>
      <c r="S39" s="212" t="s">
        <v>1147</v>
      </c>
      <c r="T39" s="184"/>
      <c r="U39" s="212">
        <v>35</v>
      </c>
      <c r="V39" s="216" t="s">
        <v>1545</v>
      </c>
      <c r="W39" s="217">
        <v>8.0000000000000002E-3</v>
      </c>
      <c r="X39" s="216" t="s">
        <v>1539</v>
      </c>
      <c r="Y39" s="217">
        <v>4.5999999999999999E-2</v>
      </c>
      <c r="Z39" s="213" t="s">
        <v>1543</v>
      </c>
      <c r="AA39" s="214">
        <v>2.4E-2</v>
      </c>
      <c r="AB39" s="216" t="s">
        <v>1548</v>
      </c>
      <c r="AC39" s="220">
        <v>8.9999999999999993E-3</v>
      </c>
      <c r="AD39" s="192" t="s">
        <v>1164</v>
      </c>
    </row>
    <row r="40" spans="1:30" ht="10.9" customHeight="1" x14ac:dyDescent="0.2">
      <c r="A40" s="180">
        <v>36</v>
      </c>
      <c r="B40" s="181" t="s">
        <v>1549</v>
      </c>
      <c r="C40" s="264" t="s">
        <v>1147</v>
      </c>
      <c r="D40" s="181" t="s">
        <v>1062</v>
      </c>
      <c r="E40" s="203">
        <v>1.7999999999999999E-2</v>
      </c>
      <c r="F40" s="181" t="s">
        <v>1521</v>
      </c>
      <c r="G40" s="203">
        <v>2.5999999999999999E-2</v>
      </c>
      <c r="H40" s="181" t="s">
        <v>1544</v>
      </c>
      <c r="I40" s="264" t="s">
        <v>1147</v>
      </c>
      <c r="J40" s="184"/>
      <c r="K40" s="193">
        <v>36</v>
      </c>
      <c r="L40" s="197" t="s">
        <v>1530</v>
      </c>
      <c r="M40" s="193" t="s">
        <v>1147</v>
      </c>
      <c r="N40" s="194" t="s">
        <v>1149</v>
      </c>
      <c r="O40" s="260" t="s">
        <v>1147</v>
      </c>
      <c r="P40" s="197" t="s">
        <v>1195</v>
      </c>
      <c r="Q40" s="193" t="s">
        <v>1147</v>
      </c>
      <c r="R40" s="197" t="s">
        <v>1539</v>
      </c>
      <c r="S40" s="193" t="s">
        <v>1147</v>
      </c>
      <c r="T40" s="184"/>
      <c r="U40" s="193">
        <v>36</v>
      </c>
      <c r="V40" s="197" t="s">
        <v>1548</v>
      </c>
      <c r="W40" s="198">
        <v>7.0000000000000001E-3</v>
      </c>
      <c r="X40" s="197" t="s">
        <v>1542</v>
      </c>
      <c r="Y40" s="198">
        <v>4.3999999999999997E-2</v>
      </c>
      <c r="Z40" s="194" t="s">
        <v>1061</v>
      </c>
      <c r="AA40" s="195">
        <v>2.4E-2</v>
      </c>
      <c r="AB40" s="197" t="s">
        <v>1543</v>
      </c>
      <c r="AC40" s="201">
        <v>8.0000000000000002E-3</v>
      </c>
      <c r="AD40" s="192" t="s">
        <v>1164</v>
      </c>
    </row>
    <row r="41" spans="1:30" ht="10.9" customHeight="1" x14ac:dyDescent="0.2">
      <c r="A41" s="180">
        <v>37</v>
      </c>
      <c r="B41" s="181" t="s">
        <v>1544</v>
      </c>
      <c r="C41" s="264" t="s">
        <v>1147</v>
      </c>
      <c r="D41" s="181" t="s">
        <v>1542</v>
      </c>
      <c r="E41" s="203">
        <v>1.4999999999999999E-2</v>
      </c>
      <c r="F41" s="181" t="s">
        <v>1546</v>
      </c>
      <c r="G41" s="203">
        <v>2.5000000000000001E-2</v>
      </c>
      <c r="H41" s="181" t="s">
        <v>1537</v>
      </c>
      <c r="I41" s="264" t="s">
        <v>1147</v>
      </c>
      <c r="J41" s="184"/>
      <c r="K41" s="202">
        <v>37</v>
      </c>
      <c r="L41" s="205" t="s">
        <v>1539</v>
      </c>
      <c r="M41" s="202" t="s">
        <v>1147</v>
      </c>
      <c r="N41" s="181" t="s">
        <v>1195</v>
      </c>
      <c r="O41" s="258" t="s">
        <v>1147</v>
      </c>
      <c r="P41" s="205" t="s">
        <v>1543</v>
      </c>
      <c r="Q41" s="202" t="s">
        <v>1147</v>
      </c>
      <c r="R41" s="244" t="s">
        <v>1052</v>
      </c>
      <c r="S41" s="256" t="s">
        <v>1147</v>
      </c>
      <c r="T41" s="184"/>
      <c r="U41" s="202">
        <v>37</v>
      </c>
      <c r="V41" s="205" t="s">
        <v>1536</v>
      </c>
      <c r="W41" s="202" t="s">
        <v>1147</v>
      </c>
      <c r="X41" s="205" t="s">
        <v>1544</v>
      </c>
      <c r="Y41" s="206">
        <v>4.1000000000000002E-2</v>
      </c>
      <c r="Z41" s="181" t="s">
        <v>1546</v>
      </c>
      <c r="AA41" s="203">
        <v>2.1000000000000001E-2</v>
      </c>
      <c r="AB41" s="205" t="s">
        <v>1062</v>
      </c>
      <c r="AC41" s="209">
        <v>6.0000000000000001E-3</v>
      </c>
      <c r="AD41" s="192" t="s">
        <v>1164</v>
      </c>
    </row>
    <row r="42" spans="1:30" ht="10.9" customHeight="1" x14ac:dyDescent="0.2">
      <c r="A42" s="180">
        <v>38</v>
      </c>
      <c r="B42" s="181" t="s">
        <v>1540</v>
      </c>
      <c r="C42" s="264" t="s">
        <v>1147</v>
      </c>
      <c r="D42" s="181" t="s">
        <v>1549</v>
      </c>
      <c r="E42" s="203">
        <v>7.0000000000000001E-3</v>
      </c>
      <c r="F42" s="181" t="s">
        <v>1062</v>
      </c>
      <c r="G42" s="203">
        <v>2.3E-2</v>
      </c>
      <c r="H42" s="181" t="s">
        <v>1540</v>
      </c>
      <c r="I42" s="264" t="s">
        <v>1147</v>
      </c>
      <c r="J42" s="184"/>
      <c r="K42" s="202">
        <v>38</v>
      </c>
      <c r="L42" s="244" t="s">
        <v>1052</v>
      </c>
      <c r="M42" s="256" t="s">
        <v>1147</v>
      </c>
      <c r="N42" s="181" t="s">
        <v>1061</v>
      </c>
      <c r="O42" s="258" t="s">
        <v>1147</v>
      </c>
      <c r="P42" s="205" t="s">
        <v>1542</v>
      </c>
      <c r="Q42" s="202" t="s">
        <v>1147</v>
      </c>
      <c r="R42" s="205" t="s">
        <v>1524</v>
      </c>
      <c r="S42" s="202" t="s">
        <v>1147</v>
      </c>
      <c r="T42" s="184"/>
      <c r="U42" s="202">
        <v>38</v>
      </c>
      <c r="V42" s="205" t="s">
        <v>1534</v>
      </c>
      <c r="W42" s="202" t="s">
        <v>1147</v>
      </c>
      <c r="X42" s="205" t="s">
        <v>1545</v>
      </c>
      <c r="Y42" s="206">
        <v>3.4000000000000002E-2</v>
      </c>
      <c r="Z42" s="181" t="s">
        <v>1536</v>
      </c>
      <c r="AA42" s="203">
        <v>1.6E-2</v>
      </c>
      <c r="AB42" s="205" t="s">
        <v>1520</v>
      </c>
      <c r="AC42" s="209">
        <v>5.0000000000000001E-3</v>
      </c>
      <c r="AD42" s="192" t="s">
        <v>1164</v>
      </c>
    </row>
    <row r="43" spans="1:30" ht="10.9" customHeight="1" x14ac:dyDescent="0.2">
      <c r="A43" s="180">
        <v>39</v>
      </c>
      <c r="B43" s="181" t="s">
        <v>1547</v>
      </c>
      <c r="C43" s="264" t="s">
        <v>1147</v>
      </c>
      <c r="D43" s="181" t="s">
        <v>1544</v>
      </c>
      <c r="E43" s="264" t="s">
        <v>1147</v>
      </c>
      <c r="F43" s="181" t="s">
        <v>1542</v>
      </c>
      <c r="G43" s="203">
        <v>2.1999999999999999E-2</v>
      </c>
      <c r="H43" s="181" t="s">
        <v>1547</v>
      </c>
      <c r="I43" s="264" t="s">
        <v>1147</v>
      </c>
      <c r="J43" s="184"/>
      <c r="K43" s="202">
        <v>39</v>
      </c>
      <c r="L43" s="244" t="s">
        <v>1525</v>
      </c>
      <c r="M43" s="256" t="s">
        <v>1147</v>
      </c>
      <c r="N43" s="181" t="s">
        <v>1542</v>
      </c>
      <c r="O43" s="258" t="s">
        <v>1147</v>
      </c>
      <c r="P43" s="205" t="s">
        <v>1530</v>
      </c>
      <c r="Q43" s="202" t="s">
        <v>1147</v>
      </c>
      <c r="R43" s="205" t="s">
        <v>1556</v>
      </c>
      <c r="S43" s="202" t="s">
        <v>1147</v>
      </c>
      <c r="T43" s="184"/>
      <c r="U43" s="202">
        <v>39</v>
      </c>
      <c r="V43" s="205" t="s">
        <v>1537</v>
      </c>
      <c r="W43" s="202" t="s">
        <v>1147</v>
      </c>
      <c r="X43" s="205" t="s">
        <v>1061</v>
      </c>
      <c r="Y43" s="206">
        <v>2.1000000000000001E-2</v>
      </c>
      <c r="Z43" s="181" t="s">
        <v>1544</v>
      </c>
      <c r="AA43" s="203">
        <v>1.2999999999999999E-2</v>
      </c>
      <c r="AB43" s="205" t="s">
        <v>1542</v>
      </c>
      <c r="AC43" s="202" t="s">
        <v>1147</v>
      </c>
      <c r="AD43" s="192"/>
    </row>
    <row r="44" spans="1:30" ht="10.9" customHeight="1" x14ac:dyDescent="0.2">
      <c r="A44" s="212">
        <v>40</v>
      </c>
      <c r="B44" s="213" t="s">
        <v>1541</v>
      </c>
      <c r="C44" s="818" t="s">
        <v>1147</v>
      </c>
      <c r="D44" s="213" t="s">
        <v>1534</v>
      </c>
      <c r="E44" s="818" t="s">
        <v>1147</v>
      </c>
      <c r="F44" s="213" t="s">
        <v>1545</v>
      </c>
      <c r="G44" s="214">
        <v>2.1000000000000001E-2</v>
      </c>
      <c r="H44" s="213" t="s">
        <v>1541</v>
      </c>
      <c r="I44" s="818" t="s">
        <v>1147</v>
      </c>
      <c r="J44" s="184"/>
      <c r="K44" s="212">
        <v>40</v>
      </c>
      <c r="L44" s="216" t="s">
        <v>1524</v>
      </c>
      <c r="M44" s="212" t="s">
        <v>1147</v>
      </c>
      <c r="N44" s="213" t="s">
        <v>1530</v>
      </c>
      <c r="O44" s="261" t="s">
        <v>1147</v>
      </c>
      <c r="P44" s="216" t="s">
        <v>1539</v>
      </c>
      <c r="Q44" s="212" t="s">
        <v>1147</v>
      </c>
      <c r="R44" s="265" t="s">
        <v>1528</v>
      </c>
      <c r="S44" s="266" t="s">
        <v>1147</v>
      </c>
      <c r="T44" s="184"/>
      <c r="U44" s="212">
        <v>40</v>
      </c>
      <c r="V44" s="216" t="s">
        <v>1540</v>
      </c>
      <c r="W44" s="212" t="s">
        <v>1147</v>
      </c>
      <c r="X44" s="216" t="s">
        <v>1062</v>
      </c>
      <c r="Y44" s="217">
        <v>8.9999999999999993E-3</v>
      </c>
      <c r="Z44" s="213" t="s">
        <v>1538</v>
      </c>
      <c r="AA44" s="214">
        <v>1.0999999999999999E-2</v>
      </c>
      <c r="AB44" s="216" t="s">
        <v>1546</v>
      </c>
      <c r="AC44" s="212" t="s">
        <v>1147</v>
      </c>
      <c r="AD44" s="192"/>
    </row>
    <row r="45" spans="1:30" ht="10.9" customHeight="1" x14ac:dyDescent="0.2">
      <c r="A45" s="180">
        <v>41</v>
      </c>
      <c r="B45" s="300" t="s">
        <v>1674</v>
      </c>
      <c r="C45" s="264" t="s">
        <v>1147</v>
      </c>
      <c r="D45" s="181" t="s">
        <v>1537</v>
      </c>
      <c r="E45" s="264" t="s">
        <v>1147</v>
      </c>
      <c r="F45" s="181" t="s">
        <v>1520</v>
      </c>
      <c r="G45" s="203">
        <v>1.4999999999999999E-2</v>
      </c>
      <c r="H45" s="300" t="s">
        <v>1674</v>
      </c>
      <c r="I45" s="264" t="s">
        <v>1147</v>
      </c>
      <c r="J45" s="184"/>
      <c r="K45" s="193">
        <v>41</v>
      </c>
      <c r="L45" s="197" t="s">
        <v>1556</v>
      </c>
      <c r="M45" s="193" t="s">
        <v>1147</v>
      </c>
      <c r="N45" s="194" t="s">
        <v>1539</v>
      </c>
      <c r="O45" s="260" t="s">
        <v>1147</v>
      </c>
      <c r="P45" s="262" t="s">
        <v>1052</v>
      </c>
      <c r="Q45" s="267" t="s">
        <v>1147</v>
      </c>
      <c r="R45" s="197" t="s">
        <v>1554</v>
      </c>
      <c r="S45" s="193" t="s">
        <v>1147</v>
      </c>
      <c r="T45" s="184"/>
      <c r="U45" s="193">
        <v>41</v>
      </c>
      <c r="V45" s="197" t="s">
        <v>1547</v>
      </c>
      <c r="W45" s="193" t="s">
        <v>1147</v>
      </c>
      <c r="X45" s="197" t="s">
        <v>1548</v>
      </c>
      <c r="Y45" s="198">
        <v>8.0000000000000002E-3</v>
      </c>
      <c r="Z45" s="194" t="s">
        <v>1545</v>
      </c>
      <c r="AA45" s="195">
        <v>8.9999999999999993E-3</v>
      </c>
      <c r="AB45" s="197" t="s">
        <v>1550</v>
      </c>
      <c r="AC45" s="193" t="s">
        <v>1147</v>
      </c>
      <c r="AD45" s="192"/>
    </row>
    <row r="46" spans="1:30" ht="10.9" customHeight="1" x14ac:dyDescent="0.2">
      <c r="A46" s="180">
        <v>42</v>
      </c>
      <c r="B46" s="181" t="s">
        <v>1149</v>
      </c>
      <c r="C46" s="264" t="s">
        <v>1147</v>
      </c>
      <c r="D46" s="181" t="s">
        <v>1540</v>
      </c>
      <c r="E46" s="264" t="s">
        <v>1147</v>
      </c>
      <c r="F46" s="181" t="s">
        <v>1549</v>
      </c>
      <c r="G46" s="203">
        <v>7.0000000000000001E-3</v>
      </c>
      <c r="H46" s="181" t="s">
        <v>1149</v>
      </c>
      <c r="I46" s="264" t="s">
        <v>1147</v>
      </c>
      <c r="J46" s="184"/>
      <c r="K46" s="202">
        <v>42</v>
      </c>
      <c r="L46" s="244" t="s">
        <v>1528</v>
      </c>
      <c r="M46" s="256" t="s">
        <v>1147</v>
      </c>
      <c r="N46" s="181" t="s">
        <v>1524</v>
      </c>
      <c r="O46" s="258" t="s">
        <v>1147</v>
      </c>
      <c r="P46" s="205" t="s">
        <v>1524</v>
      </c>
      <c r="Q46" s="202" t="s">
        <v>1147</v>
      </c>
      <c r="R46" s="205" t="s">
        <v>1546</v>
      </c>
      <c r="S46" s="202" t="s">
        <v>1147</v>
      </c>
      <c r="T46" s="184"/>
      <c r="U46" s="202">
        <v>42</v>
      </c>
      <c r="V46" s="205" t="s">
        <v>1541</v>
      </c>
      <c r="W46" s="202" t="s">
        <v>1147</v>
      </c>
      <c r="X46" s="205" t="s">
        <v>1546</v>
      </c>
      <c r="Y46" s="202" t="s">
        <v>1147</v>
      </c>
      <c r="Z46" s="181" t="s">
        <v>1548</v>
      </c>
      <c r="AA46" s="203">
        <v>8.9999999999999993E-3</v>
      </c>
      <c r="AB46" s="205" t="s">
        <v>1545</v>
      </c>
      <c r="AC46" s="202" t="s">
        <v>1147</v>
      </c>
      <c r="AD46" s="192"/>
    </row>
    <row r="47" spans="1:30" ht="10.9" customHeight="1" x14ac:dyDescent="0.2">
      <c r="A47" s="180">
        <v>43</v>
      </c>
      <c r="B47" s="181" t="s">
        <v>1061</v>
      </c>
      <c r="C47" s="264" t="s">
        <v>1147</v>
      </c>
      <c r="D47" s="181" t="s">
        <v>1547</v>
      </c>
      <c r="E47" s="264" t="s">
        <v>1147</v>
      </c>
      <c r="F47" s="181" t="s">
        <v>1537</v>
      </c>
      <c r="G47" s="264" t="s">
        <v>1147</v>
      </c>
      <c r="H47" s="181" t="s">
        <v>1530</v>
      </c>
      <c r="I47" s="264" t="s">
        <v>1147</v>
      </c>
      <c r="J47" s="184"/>
      <c r="K47" s="202">
        <v>43</v>
      </c>
      <c r="L47" s="205" t="s">
        <v>1554</v>
      </c>
      <c r="M47" s="202" t="s">
        <v>1147</v>
      </c>
      <c r="N47" s="181" t="s">
        <v>1556</v>
      </c>
      <c r="O47" s="258" t="s">
        <v>1147</v>
      </c>
      <c r="P47" s="205" t="s">
        <v>1556</v>
      </c>
      <c r="Q47" s="202" t="s">
        <v>1147</v>
      </c>
      <c r="R47" s="205" t="s">
        <v>1520</v>
      </c>
      <c r="S47" s="202" t="s">
        <v>1147</v>
      </c>
      <c r="T47" s="184"/>
      <c r="U47" s="202">
        <v>43</v>
      </c>
      <c r="V47" s="300" t="s">
        <v>1674</v>
      </c>
      <c r="W47" s="202" t="s">
        <v>1147</v>
      </c>
      <c r="X47" s="205" t="s">
        <v>1537</v>
      </c>
      <c r="Y47" s="202" t="s">
        <v>1147</v>
      </c>
      <c r="Z47" s="181" t="s">
        <v>1542</v>
      </c>
      <c r="AA47" s="203">
        <v>8.0000000000000002E-3</v>
      </c>
      <c r="AB47" s="205" t="s">
        <v>1534</v>
      </c>
      <c r="AC47" s="202" t="s">
        <v>1147</v>
      </c>
      <c r="AD47" s="192"/>
    </row>
    <row r="48" spans="1:30" ht="10.9" customHeight="1" x14ac:dyDescent="0.2">
      <c r="A48" s="180">
        <v>44</v>
      </c>
      <c r="B48" s="181" t="s">
        <v>1542</v>
      </c>
      <c r="C48" s="264" t="s">
        <v>1147</v>
      </c>
      <c r="D48" s="181" t="s">
        <v>1541</v>
      </c>
      <c r="E48" s="264" t="s">
        <v>1147</v>
      </c>
      <c r="F48" s="181" t="s">
        <v>1547</v>
      </c>
      <c r="G48" s="264" t="s">
        <v>1147</v>
      </c>
      <c r="H48" s="181" t="s">
        <v>1539</v>
      </c>
      <c r="I48" s="264" t="s">
        <v>1147</v>
      </c>
      <c r="J48" s="184"/>
      <c r="K48" s="202">
        <v>44</v>
      </c>
      <c r="L48" s="205" t="s">
        <v>1546</v>
      </c>
      <c r="M48" s="202" t="s">
        <v>1147</v>
      </c>
      <c r="N48" s="227" t="s">
        <v>1528</v>
      </c>
      <c r="O48" s="268" t="s">
        <v>1147</v>
      </c>
      <c r="P48" s="205" t="s">
        <v>1554</v>
      </c>
      <c r="Q48" s="202" t="s">
        <v>1147</v>
      </c>
      <c r="R48" s="205" t="s">
        <v>1557</v>
      </c>
      <c r="S48" s="202" t="s">
        <v>1147</v>
      </c>
      <c r="T48" s="184"/>
      <c r="U48" s="202">
        <v>44</v>
      </c>
      <c r="V48" s="205" t="s">
        <v>1149</v>
      </c>
      <c r="W48" s="202" t="s">
        <v>1147</v>
      </c>
      <c r="X48" s="205" t="s">
        <v>1540</v>
      </c>
      <c r="Y48" s="202" t="s">
        <v>1147</v>
      </c>
      <c r="Z48" s="181" t="s">
        <v>1540</v>
      </c>
      <c r="AA48" s="258" t="s">
        <v>1147</v>
      </c>
      <c r="AB48" s="205" t="s">
        <v>1540</v>
      </c>
      <c r="AC48" s="202" t="s">
        <v>1147</v>
      </c>
      <c r="AD48" s="192"/>
    </row>
    <row r="49" spans="1:30" ht="10.9" customHeight="1" x14ac:dyDescent="0.2">
      <c r="A49" s="180">
        <v>45</v>
      </c>
      <c r="B49" s="181" t="s">
        <v>1530</v>
      </c>
      <c r="C49" s="264" t="s">
        <v>1147</v>
      </c>
      <c r="D49" s="300" t="s">
        <v>1674</v>
      </c>
      <c r="E49" s="264" t="s">
        <v>1147</v>
      </c>
      <c r="F49" s="181" t="s">
        <v>1541</v>
      </c>
      <c r="G49" s="264" t="s">
        <v>1147</v>
      </c>
      <c r="H49" s="181" t="s">
        <v>1524</v>
      </c>
      <c r="I49" s="264" t="s">
        <v>1147</v>
      </c>
      <c r="J49" s="184"/>
      <c r="K49" s="212">
        <v>45</v>
      </c>
      <c r="L49" s="216" t="s">
        <v>1520</v>
      </c>
      <c r="M49" s="212" t="s">
        <v>1147</v>
      </c>
      <c r="N49" s="213" t="s">
        <v>1554</v>
      </c>
      <c r="O49" s="261" t="s">
        <v>1147</v>
      </c>
      <c r="P49" s="216" t="s">
        <v>1546</v>
      </c>
      <c r="Q49" s="212" t="s">
        <v>1147</v>
      </c>
      <c r="R49" s="216" t="s">
        <v>1521</v>
      </c>
      <c r="S49" s="212" t="s">
        <v>1147</v>
      </c>
      <c r="T49" s="184"/>
      <c r="U49" s="212">
        <v>45</v>
      </c>
      <c r="V49" s="216" t="s">
        <v>1542</v>
      </c>
      <c r="W49" s="212" t="s">
        <v>1147</v>
      </c>
      <c r="X49" s="216" t="s">
        <v>1547</v>
      </c>
      <c r="Y49" s="212" t="s">
        <v>1147</v>
      </c>
      <c r="Z49" s="213" t="s">
        <v>1547</v>
      </c>
      <c r="AA49" s="261" t="s">
        <v>1147</v>
      </c>
      <c r="AB49" s="216" t="s">
        <v>1547</v>
      </c>
      <c r="AC49" s="212" t="s">
        <v>1147</v>
      </c>
      <c r="AD49" s="192"/>
    </row>
    <row r="50" spans="1:30" ht="10.9" customHeight="1" x14ac:dyDescent="0.2">
      <c r="A50" s="180">
        <v>46</v>
      </c>
      <c r="B50" s="181" t="s">
        <v>1539</v>
      </c>
      <c r="C50" s="264" t="s">
        <v>1147</v>
      </c>
      <c r="D50" s="181" t="s">
        <v>1149</v>
      </c>
      <c r="E50" s="264" t="s">
        <v>1147</v>
      </c>
      <c r="F50" s="300" t="s">
        <v>1674</v>
      </c>
      <c r="G50" s="264" t="s">
        <v>1147</v>
      </c>
      <c r="H50" s="181" t="s">
        <v>1556</v>
      </c>
      <c r="I50" s="264" t="s">
        <v>1147</v>
      </c>
      <c r="J50" s="184"/>
      <c r="K50" s="193">
        <v>46</v>
      </c>
      <c r="L50" s="197" t="s">
        <v>1557</v>
      </c>
      <c r="M50" s="193" t="s">
        <v>1147</v>
      </c>
      <c r="N50" s="194" t="s">
        <v>1546</v>
      </c>
      <c r="O50" s="260" t="s">
        <v>1147</v>
      </c>
      <c r="P50" s="197" t="s">
        <v>1520</v>
      </c>
      <c r="Q50" s="193" t="s">
        <v>1147</v>
      </c>
      <c r="R50" s="197" t="s">
        <v>1062</v>
      </c>
      <c r="S50" s="193" t="s">
        <v>1147</v>
      </c>
      <c r="T50" s="184"/>
      <c r="U50" s="193">
        <v>46</v>
      </c>
      <c r="V50" s="197" t="s">
        <v>1530</v>
      </c>
      <c r="W50" s="193" t="s">
        <v>1147</v>
      </c>
      <c r="X50" s="197" t="s">
        <v>1541</v>
      </c>
      <c r="Y50" s="193" t="s">
        <v>1147</v>
      </c>
      <c r="Z50" s="194" t="s">
        <v>1541</v>
      </c>
      <c r="AA50" s="260" t="s">
        <v>1147</v>
      </c>
      <c r="AB50" s="300" t="s">
        <v>1674</v>
      </c>
      <c r="AC50" s="193" t="s">
        <v>1147</v>
      </c>
      <c r="AD50" s="192"/>
    </row>
    <row r="51" spans="1:30" ht="10.9" customHeight="1" x14ac:dyDescent="0.2">
      <c r="A51" s="180">
        <v>47</v>
      </c>
      <c r="B51" s="181" t="s">
        <v>1524</v>
      </c>
      <c r="C51" s="264" t="s">
        <v>1147</v>
      </c>
      <c r="D51" s="181" t="s">
        <v>1530</v>
      </c>
      <c r="E51" s="264" t="s">
        <v>1147</v>
      </c>
      <c r="F51" s="181" t="s">
        <v>1149</v>
      </c>
      <c r="G51" s="264" t="s">
        <v>1147</v>
      </c>
      <c r="H51" s="181" t="s">
        <v>1554</v>
      </c>
      <c r="I51" s="264" t="s">
        <v>1147</v>
      </c>
      <c r="J51" s="184"/>
      <c r="K51" s="202">
        <v>47</v>
      </c>
      <c r="L51" s="205" t="s">
        <v>1521</v>
      </c>
      <c r="M51" s="202" t="s">
        <v>1147</v>
      </c>
      <c r="N51" s="181" t="s">
        <v>1557</v>
      </c>
      <c r="O51" s="258" t="s">
        <v>1147</v>
      </c>
      <c r="P51" s="205" t="s">
        <v>1557</v>
      </c>
      <c r="Q51" s="202" t="s">
        <v>1147</v>
      </c>
      <c r="R51" s="205" t="s">
        <v>1545</v>
      </c>
      <c r="S51" s="202" t="s">
        <v>1147</v>
      </c>
      <c r="T51" s="184"/>
      <c r="U51" s="202">
        <v>47</v>
      </c>
      <c r="V51" s="205" t="s">
        <v>1539</v>
      </c>
      <c r="W51" s="202" t="s">
        <v>1147</v>
      </c>
      <c r="X51" s="205" t="s">
        <v>1149</v>
      </c>
      <c r="Y51" s="202" t="s">
        <v>1147</v>
      </c>
      <c r="Z51" s="181" t="s">
        <v>1149</v>
      </c>
      <c r="AA51" s="258" t="s">
        <v>1147</v>
      </c>
      <c r="AB51" s="205" t="s">
        <v>1149</v>
      </c>
      <c r="AC51" s="202" t="s">
        <v>1147</v>
      </c>
      <c r="AD51" s="192"/>
    </row>
    <row r="52" spans="1:30" ht="10.9" customHeight="1" x14ac:dyDescent="0.2">
      <c r="A52" s="180">
        <v>48</v>
      </c>
      <c r="B52" s="181" t="s">
        <v>1556</v>
      </c>
      <c r="C52" s="264" t="s">
        <v>1147</v>
      </c>
      <c r="D52" s="181" t="s">
        <v>1524</v>
      </c>
      <c r="E52" s="264" t="s">
        <v>1147</v>
      </c>
      <c r="F52" s="181" t="s">
        <v>1530</v>
      </c>
      <c r="G52" s="264" t="s">
        <v>1147</v>
      </c>
      <c r="H52" s="181" t="s">
        <v>1557</v>
      </c>
      <c r="I52" s="264" t="s">
        <v>1147</v>
      </c>
      <c r="J52" s="184"/>
      <c r="K52" s="202">
        <v>48</v>
      </c>
      <c r="L52" s="205" t="s">
        <v>1062</v>
      </c>
      <c r="M52" s="202" t="s">
        <v>1147</v>
      </c>
      <c r="N52" s="181" t="s">
        <v>1521</v>
      </c>
      <c r="O52" s="258" t="s">
        <v>1147</v>
      </c>
      <c r="P52" s="205" t="s">
        <v>1521</v>
      </c>
      <c r="Q52" s="202" t="s">
        <v>1147</v>
      </c>
      <c r="R52" s="205" t="s">
        <v>1548</v>
      </c>
      <c r="S52" s="202" t="s">
        <v>1147</v>
      </c>
      <c r="T52" s="184"/>
      <c r="U52" s="202">
        <v>48</v>
      </c>
      <c r="V52" s="205" t="s">
        <v>1524</v>
      </c>
      <c r="W52" s="202" t="s">
        <v>1147</v>
      </c>
      <c r="X52" s="205" t="s">
        <v>1524</v>
      </c>
      <c r="Y52" s="202" t="s">
        <v>1147</v>
      </c>
      <c r="Z52" s="181" t="s">
        <v>1524</v>
      </c>
      <c r="AA52" s="258" t="s">
        <v>1147</v>
      </c>
      <c r="AB52" s="205" t="s">
        <v>1539</v>
      </c>
      <c r="AC52" s="202" t="s">
        <v>1147</v>
      </c>
      <c r="AD52" s="192"/>
    </row>
    <row r="53" spans="1:30" ht="10.9" customHeight="1" x14ac:dyDescent="0.2">
      <c r="A53" s="180">
        <v>49</v>
      </c>
      <c r="B53" s="181" t="s">
        <v>1554</v>
      </c>
      <c r="C53" s="264" t="s">
        <v>1147</v>
      </c>
      <c r="D53" s="181" t="s">
        <v>1556</v>
      </c>
      <c r="E53" s="264" t="s">
        <v>1147</v>
      </c>
      <c r="F53" s="181" t="s">
        <v>1539</v>
      </c>
      <c r="G53" s="264" t="s">
        <v>1147</v>
      </c>
      <c r="H53" s="181" t="s">
        <v>1548</v>
      </c>
      <c r="I53" s="264" t="s">
        <v>1147</v>
      </c>
      <c r="J53" s="184"/>
      <c r="K53" s="202">
        <v>49</v>
      </c>
      <c r="L53" s="205" t="s">
        <v>1548</v>
      </c>
      <c r="M53" s="202" t="s">
        <v>1147</v>
      </c>
      <c r="N53" s="181" t="s">
        <v>1062</v>
      </c>
      <c r="O53" s="258" t="s">
        <v>1147</v>
      </c>
      <c r="P53" s="205" t="s">
        <v>1545</v>
      </c>
      <c r="Q53" s="202" t="s">
        <v>1147</v>
      </c>
      <c r="R53" s="205" t="s">
        <v>1154</v>
      </c>
      <c r="S53" s="202" t="s">
        <v>1147</v>
      </c>
      <c r="T53" s="184"/>
      <c r="U53" s="202">
        <v>49</v>
      </c>
      <c r="V53" s="205" t="s">
        <v>1556</v>
      </c>
      <c r="W53" s="202" t="s">
        <v>1147</v>
      </c>
      <c r="X53" s="205" t="s">
        <v>1556</v>
      </c>
      <c r="Y53" s="202" t="s">
        <v>1147</v>
      </c>
      <c r="Z53" s="181" t="s">
        <v>1556</v>
      </c>
      <c r="AA53" s="258" t="s">
        <v>1147</v>
      </c>
      <c r="AB53" s="205" t="s">
        <v>1556</v>
      </c>
      <c r="AC53" s="202" t="s">
        <v>1147</v>
      </c>
      <c r="AD53" s="192"/>
    </row>
    <row r="54" spans="1:30" ht="10.9" customHeight="1" x14ac:dyDescent="0.2">
      <c r="A54" s="180">
        <v>50</v>
      </c>
      <c r="B54" s="181" t="s">
        <v>1546</v>
      </c>
      <c r="C54" s="264" t="s">
        <v>1147</v>
      </c>
      <c r="D54" s="181" t="s">
        <v>1554</v>
      </c>
      <c r="E54" s="264" t="s">
        <v>1147</v>
      </c>
      <c r="F54" s="181" t="s">
        <v>1556</v>
      </c>
      <c r="G54" s="264" t="s">
        <v>1147</v>
      </c>
      <c r="H54" s="181" t="s">
        <v>1154</v>
      </c>
      <c r="I54" s="264" t="s">
        <v>1147</v>
      </c>
      <c r="J54" s="184"/>
      <c r="K54" s="212">
        <v>50</v>
      </c>
      <c r="L54" s="216" t="s">
        <v>1154</v>
      </c>
      <c r="M54" s="212" t="s">
        <v>1147</v>
      </c>
      <c r="N54" s="213" t="s">
        <v>1545</v>
      </c>
      <c r="O54" s="261" t="s">
        <v>1147</v>
      </c>
      <c r="P54" s="216" t="s">
        <v>1154</v>
      </c>
      <c r="Q54" s="212" t="s">
        <v>1147</v>
      </c>
      <c r="R54" s="216" t="s">
        <v>1533</v>
      </c>
      <c r="S54" s="212" t="s">
        <v>1147</v>
      </c>
      <c r="T54" s="184"/>
      <c r="U54" s="212">
        <v>50</v>
      </c>
      <c r="V54" s="216" t="s">
        <v>1554</v>
      </c>
      <c r="W54" s="212" t="s">
        <v>1147</v>
      </c>
      <c r="X54" s="216" t="s">
        <v>1554</v>
      </c>
      <c r="Y54" s="212" t="s">
        <v>1147</v>
      </c>
      <c r="Z54" s="213" t="s">
        <v>1554</v>
      </c>
      <c r="AA54" s="261" t="s">
        <v>1147</v>
      </c>
      <c r="AB54" s="216" t="s">
        <v>1554</v>
      </c>
      <c r="AC54" s="212" t="s">
        <v>1147</v>
      </c>
      <c r="AD54" s="192"/>
    </row>
    <row r="55" spans="1:30" ht="10.9" customHeight="1" x14ac:dyDescent="0.2">
      <c r="A55" s="180">
        <v>51</v>
      </c>
      <c r="B55" s="181" t="s">
        <v>1555</v>
      </c>
      <c r="C55" s="264" t="s">
        <v>1147</v>
      </c>
      <c r="D55" s="181" t="s">
        <v>1557</v>
      </c>
      <c r="E55" s="264" t="s">
        <v>1147</v>
      </c>
      <c r="F55" s="181" t="s">
        <v>1557</v>
      </c>
      <c r="G55" s="264" t="s">
        <v>1147</v>
      </c>
      <c r="H55" s="181" t="s">
        <v>1146</v>
      </c>
      <c r="I55" s="264" t="s">
        <v>1147</v>
      </c>
      <c r="J55" s="184"/>
      <c r="K55" s="180">
        <v>51</v>
      </c>
      <c r="L55" s="184" t="s">
        <v>1144</v>
      </c>
      <c r="M55" s="180" t="s">
        <v>1147</v>
      </c>
      <c r="N55" s="181" t="s">
        <v>1154</v>
      </c>
      <c r="O55" s="258" t="s">
        <v>1147</v>
      </c>
      <c r="P55" s="184" t="s">
        <v>1144</v>
      </c>
      <c r="Q55" s="180" t="s">
        <v>1147</v>
      </c>
      <c r="R55" s="184" t="s">
        <v>1549</v>
      </c>
      <c r="S55" s="180" t="s">
        <v>1147</v>
      </c>
      <c r="T55" s="184"/>
      <c r="U55" s="180">
        <v>51</v>
      </c>
      <c r="V55" s="184" t="s">
        <v>1557</v>
      </c>
      <c r="W55" s="180" t="s">
        <v>1147</v>
      </c>
      <c r="X55" s="184" t="s">
        <v>1557</v>
      </c>
      <c r="Y55" s="180" t="s">
        <v>1147</v>
      </c>
      <c r="Z55" s="181" t="s">
        <v>1557</v>
      </c>
      <c r="AA55" s="258" t="s">
        <v>1147</v>
      </c>
      <c r="AB55" s="184" t="s">
        <v>1557</v>
      </c>
      <c r="AC55" s="180" t="s">
        <v>1147</v>
      </c>
      <c r="AD55" s="192"/>
    </row>
    <row r="56" spans="1:30" ht="10.9" customHeight="1" x14ac:dyDescent="0.25">
      <c r="A56" s="180">
        <v>52</v>
      </c>
      <c r="B56" s="181" t="s">
        <v>1154</v>
      </c>
      <c r="C56" s="264" t="s">
        <v>1147</v>
      </c>
      <c r="D56" s="181" t="s">
        <v>1154</v>
      </c>
      <c r="E56" s="264" t="s">
        <v>1147</v>
      </c>
      <c r="F56" s="181" t="s">
        <v>1154</v>
      </c>
      <c r="G56" s="264" t="s">
        <v>1147</v>
      </c>
      <c r="H56" s="181" t="s">
        <v>1144</v>
      </c>
      <c r="I56" s="264" t="s">
        <v>1147</v>
      </c>
      <c r="J56" s="184"/>
      <c r="K56" s="180">
        <v>52</v>
      </c>
      <c r="L56" s="184" t="s">
        <v>1057</v>
      </c>
      <c r="M56" s="180" t="s">
        <v>1147</v>
      </c>
      <c r="N56" s="181" t="s">
        <v>1549</v>
      </c>
      <c r="O56" s="258" t="s">
        <v>1147</v>
      </c>
      <c r="P56" s="184" t="s">
        <v>1057</v>
      </c>
      <c r="Q56" s="180" t="s">
        <v>1147</v>
      </c>
      <c r="R56" s="184" t="s">
        <v>1057</v>
      </c>
      <c r="S56" s="180" t="s">
        <v>1147</v>
      </c>
      <c r="T56" s="184"/>
      <c r="U56" s="180">
        <v>52</v>
      </c>
      <c r="V56" s="184" t="s">
        <v>1154</v>
      </c>
      <c r="W56" s="180" t="s">
        <v>1147</v>
      </c>
      <c r="X56" s="184" t="s">
        <v>1154</v>
      </c>
      <c r="Y56" s="180" t="s">
        <v>1147</v>
      </c>
      <c r="Z56" s="181" t="s">
        <v>1154</v>
      </c>
      <c r="AA56" s="258" t="s">
        <v>1147</v>
      </c>
      <c r="AB56" s="184" t="s">
        <v>1154</v>
      </c>
      <c r="AC56" s="180" t="s">
        <v>1147</v>
      </c>
      <c r="AD56" s="192"/>
    </row>
    <row r="57" spans="1:30" ht="10.9" customHeight="1" x14ac:dyDescent="0.2">
      <c r="A57" s="269" t="s">
        <v>1165</v>
      </c>
      <c r="B57" s="207"/>
      <c r="C57" s="270"/>
      <c r="D57" s="180"/>
      <c r="E57" s="180"/>
      <c r="F57" s="180"/>
      <c r="G57" s="180"/>
      <c r="H57" s="184"/>
      <c r="I57" s="184"/>
      <c r="J57" s="184"/>
      <c r="K57" s="269" t="s">
        <v>1165</v>
      </c>
      <c r="L57" s="184"/>
      <c r="M57" s="180"/>
      <c r="N57" s="184"/>
      <c r="O57" s="184"/>
      <c r="P57" s="184"/>
      <c r="Q57" s="180"/>
      <c r="R57" s="184"/>
      <c r="S57" s="184"/>
      <c r="T57" s="184"/>
      <c r="U57" s="269" t="s">
        <v>1165</v>
      </c>
      <c r="V57" s="184"/>
      <c r="W57" s="184"/>
      <c r="X57" s="184"/>
      <c r="Y57" s="180"/>
      <c r="Z57" s="184"/>
      <c r="AA57" s="184"/>
      <c r="AB57" s="184"/>
      <c r="AC57" s="180"/>
      <c r="AD57" s="192"/>
    </row>
    <row r="58" spans="1:30" x14ac:dyDescent="0.25">
      <c r="A58" s="180"/>
      <c r="B58" s="180"/>
      <c r="C58" s="180"/>
      <c r="D58" s="180"/>
      <c r="E58" s="180"/>
      <c r="F58" s="180"/>
      <c r="G58" s="180"/>
      <c r="H58" s="184"/>
      <c r="I58" s="184"/>
      <c r="J58" s="184"/>
      <c r="K58" s="184"/>
      <c r="L58" s="184"/>
      <c r="M58" s="184"/>
      <c r="N58" s="184"/>
      <c r="O58" s="184"/>
      <c r="P58" s="184"/>
      <c r="Q58" s="184"/>
      <c r="R58" s="184"/>
      <c r="S58" s="184"/>
      <c r="T58" s="184"/>
      <c r="U58" s="184"/>
      <c r="V58" s="184"/>
      <c r="W58" s="184"/>
      <c r="X58" s="184"/>
      <c r="Y58" s="184"/>
      <c r="Z58" s="184"/>
      <c r="AA58" s="184"/>
      <c r="AB58" s="184"/>
      <c r="AC58" s="184"/>
      <c r="AD58" s="184"/>
    </row>
    <row r="59" spans="1:30" x14ac:dyDescent="0.25">
      <c r="A59" s="282" t="s">
        <v>1166</v>
      </c>
    </row>
    <row r="60" spans="1:30" x14ac:dyDescent="0.25">
      <c r="A60" s="180"/>
    </row>
  </sheetData>
  <hyperlinks>
    <hyperlink ref="A59" r:id="rId1"/>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8"/>
  <sheetViews>
    <sheetView zoomScale="80" zoomScaleNormal="80" workbookViewId="0">
      <selection activeCell="AB9" sqref="AB9"/>
    </sheetView>
  </sheetViews>
  <sheetFormatPr defaultRowHeight="15" x14ac:dyDescent="0.25"/>
  <cols>
    <col min="1" max="1" width="6.85546875" style="114" customWidth="1"/>
    <col min="2" max="2" width="8.85546875" style="114"/>
    <col min="3" max="3" width="4.85546875" style="114" customWidth="1"/>
    <col min="4" max="4" width="8.85546875" style="114"/>
    <col min="5" max="5" width="4.85546875" style="114" customWidth="1"/>
    <col min="6" max="6" width="8.85546875" style="114"/>
    <col min="7" max="7" width="5.140625" style="114" customWidth="1"/>
    <col min="8" max="8" width="8.85546875" style="114"/>
    <col min="9" max="9" width="4.5703125" style="114" customWidth="1"/>
    <col min="10" max="10" width="4.42578125" style="114" customWidth="1"/>
    <col min="11" max="11" width="3.5703125" style="114" customWidth="1"/>
    <col min="12" max="12" width="8.85546875" style="114"/>
    <col min="13" max="13" width="4.85546875" style="114" customWidth="1"/>
    <col min="14" max="14" width="8.85546875" style="114"/>
    <col min="15" max="15" width="4.85546875" style="114" customWidth="1"/>
    <col min="16" max="16" width="8.85546875" style="114"/>
    <col min="17" max="17" width="5.140625" style="114" customWidth="1"/>
    <col min="18" max="18" width="8.85546875" style="114"/>
    <col min="19" max="19" width="4.5703125" style="114" customWidth="1"/>
    <col min="20" max="20" width="4.28515625" style="114" customWidth="1"/>
    <col min="21" max="21" width="3.85546875" style="114" customWidth="1"/>
    <col min="22" max="22" width="8.85546875" style="114"/>
    <col min="23" max="23" width="4.85546875" style="114" customWidth="1"/>
    <col min="24" max="24" width="8.85546875" style="114"/>
    <col min="25" max="25" width="4.85546875" style="114" customWidth="1"/>
    <col min="26" max="26" width="8.85546875" style="114"/>
    <col min="27" max="27" width="5.140625" style="114" customWidth="1"/>
    <col min="28" max="28" width="8.85546875" style="114"/>
    <col min="29" max="29" width="5" style="114" customWidth="1"/>
    <col min="30" max="256" width="8.85546875" style="114"/>
    <col min="257" max="257" width="6.85546875" style="114" customWidth="1"/>
    <col min="258" max="258" width="8.85546875" style="114"/>
    <col min="259" max="259" width="4.85546875" style="114" bestFit="1" customWidth="1"/>
    <col min="260" max="260" width="8.85546875" style="114"/>
    <col min="261" max="261" width="4.85546875" style="114" bestFit="1" customWidth="1"/>
    <col min="262" max="262" width="8.85546875" style="114"/>
    <col min="263" max="263" width="5.140625" style="114" bestFit="1" customWidth="1"/>
    <col min="264" max="264" width="8.85546875" style="114"/>
    <col min="265" max="265" width="4.5703125" style="114" bestFit="1" customWidth="1"/>
    <col min="266" max="266" width="4.42578125" style="114" customWidth="1"/>
    <col min="267" max="267" width="3" style="114" customWidth="1"/>
    <col min="268" max="268" width="8.85546875" style="114"/>
    <col min="269" max="269" width="4.85546875" style="114" bestFit="1" customWidth="1"/>
    <col min="270" max="270" width="8.85546875" style="114"/>
    <col min="271" max="271" width="4.85546875" style="114" bestFit="1" customWidth="1"/>
    <col min="272" max="272" width="8.85546875" style="114"/>
    <col min="273" max="273" width="5.140625" style="114" bestFit="1" customWidth="1"/>
    <col min="274" max="274" width="8.85546875" style="114"/>
    <col min="275" max="275" width="4.5703125" style="114" bestFit="1" customWidth="1"/>
    <col min="276" max="276" width="4.28515625" style="114" customWidth="1"/>
    <col min="277" max="277" width="3.85546875" style="114" customWidth="1"/>
    <col min="278" max="278" width="8.85546875" style="114"/>
    <col min="279" max="279" width="4.85546875" style="114" bestFit="1" customWidth="1"/>
    <col min="280" max="280" width="8.85546875" style="114"/>
    <col min="281" max="281" width="4.85546875" style="114" bestFit="1" customWidth="1"/>
    <col min="282" max="282" width="8.85546875" style="114"/>
    <col min="283" max="283" width="5.140625" style="114" bestFit="1" customWidth="1"/>
    <col min="284" max="284" width="8.85546875" style="114"/>
    <col min="285" max="285" width="5" style="114" bestFit="1" customWidth="1"/>
    <col min="286" max="512" width="8.85546875" style="114"/>
    <col min="513" max="513" width="6.85546875" style="114" customWidth="1"/>
    <col min="514" max="514" width="8.85546875" style="114"/>
    <col min="515" max="515" width="4.85546875" style="114" bestFit="1" customWidth="1"/>
    <col min="516" max="516" width="8.85546875" style="114"/>
    <col min="517" max="517" width="4.85546875" style="114" bestFit="1" customWidth="1"/>
    <col min="518" max="518" width="8.85546875" style="114"/>
    <col min="519" max="519" width="5.140625" style="114" bestFit="1" customWidth="1"/>
    <col min="520" max="520" width="8.85546875" style="114"/>
    <col min="521" max="521" width="4.5703125" style="114" bestFit="1" customWidth="1"/>
    <col min="522" max="522" width="4.42578125" style="114" customWidth="1"/>
    <col min="523" max="523" width="3" style="114" customWidth="1"/>
    <col min="524" max="524" width="8.85546875" style="114"/>
    <col min="525" max="525" width="4.85546875" style="114" bestFit="1" customWidth="1"/>
    <col min="526" max="526" width="8.85546875" style="114"/>
    <col min="527" max="527" width="4.85546875" style="114" bestFit="1" customWidth="1"/>
    <col min="528" max="528" width="8.85546875" style="114"/>
    <col min="529" max="529" width="5.140625" style="114" bestFit="1" customWidth="1"/>
    <col min="530" max="530" width="8.85546875" style="114"/>
    <col min="531" max="531" width="4.5703125" style="114" bestFit="1" customWidth="1"/>
    <col min="532" max="532" width="4.28515625" style="114" customWidth="1"/>
    <col min="533" max="533" width="3.85546875" style="114" customWidth="1"/>
    <col min="534" max="534" width="8.85546875" style="114"/>
    <col min="535" max="535" width="4.85546875" style="114" bestFit="1" customWidth="1"/>
    <col min="536" max="536" width="8.85546875" style="114"/>
    <col min="537" max="537" width="4.85546875" style="114" bestFit="1" customWidth="1"/>
    <col min="538" max="538" width="8.85546875" style="114"/>
    <col min="539" max="539" width="5.140625" style="114" bestFit="1" customWidth="1"/>
    <col min="540" max="540" width="8.85546875" style="114"/>
    <col min="541" max="541" width="5" style="114" bestFit="1" customWidth="1"/>
    <col min="542" max="768" width="8.85546875" style="114"/>
    <col min="769" max="769" width="6.85546875" style="114" customWidth="1"/>
    <col min="770" max="770" width="8.85546875" style="114"/>
    <col min="771" max="771" width="4.85546875" style="114" bestFit="1" customWidth="1"/>
    <col min="772" max="772" width="8.85546875" style="114"/>
    <col min="773" max="773" width="4.85546875" style="114" bestFit="1" customWidth="1"/>
    <col min="774" max="774" width="8.85546875" style="114"/>
    <col min="775" max="775" width="5.140625" style="114" bestFit="1" customWidth="1"/>
    <col min="776" max="776" width="8.85546875" style="114"/>
    <col min="777" max="777" width="4.5703125" style="114" bestFit="1" customWidth="1"/>
    <col min="778" max="778" width="4.42578125" style="114" customWidth="1"/>
    <col min="779" max="779" width="3" style="114" customWidth="1"/>
    <col min="780" max="780" width="8.85546875" style="114"/>
    <col min="781" max="781" width="4.85546875" style="114" bestFit="1" customWidth="1"/>
    <col min="782" max="782" width="8.85546875" style="114"/>
    <col min="783" max="783" width="4.85546875" style="114" bestFit="1" customWidth="1"/>
    <col min="784" max="784" width="8.85546875" style="114"/>
    <col min="785" max="785" width="5.140625" style="114" bestFit="1" customWidth="1"/>
    <col min="786" max="786" width="8.85546875" style="114"/>
    <col min="787" max="787" width="4.5703125" style="114" bestFit="1" customWidth="1"/>
    <col min="788" max="788" width="4.28515625" style="114" customWidth="1"/>
    <col min="789" max="789" width="3.85546875" style="114" customWidth="1"/>
    <col min="790" max="790" width="8.85546875" style="114"/>
    <col min="791" max="791" width="4.85546875" style="114" bestFit="1" customWidth="1"/>
    <col min="792" max="792" width="8.85546875" style="114"/>
    <col min="793" max="793" width="4.85546875" style="114" bestFit="1" customWidth="1"/>
    <col min="794" max="794" width="8.85546875" style="114"/>
    <col min="795" max="795" width="5.140625" style="114" bestFit="1" customWidth="1"/>
    <col min="796" max="796" width="8.85546875" style="114"/>
    <col min="797" max="797" width="5" style="114" bestFit="1" customWidth="1"/>
    <col min="798" max="1024" width="8.85546875" style="114"/>
    <col min="1025" max="1025" width="6.85546875" style="114" customWidth="1"/>
    <col min="1026" max="1026" width="8.85546875" style="114"/>
    <col min="1027" max="1027" width="4.85546875" style="114" bestFit="1" customWidth="1"/>
    <col min="1028" max="1028" width="8.85546875" style="114"/>
    <col min="1029" max="1029" width="4.85546875" style="114" bestFit="1" customWidth="1"/>
    <col min="1030" max="1030" width="8.85546875" style="114"/>
    <col min="1031" max="1031" width="5.140625" style="114" bestFit="1" customWidth="1"/>
    <col min="1032" max="1032" width="8.85546875" style="114"/>
    <col min="1033" max="1033" width="4.5703125" style="114" bestFit="1" customWidth="1"/>
    <col min="1034" max="1034" width="4.42578125" style="114" customWidth="1"/>
    <col min="1035" max="1035" width="3" style="114" customWidth="1"/>
    <col min="1036" max="1036" width="8.85546875" style="114"/>
    <col min="1037" max="1037" width="4.85546875" style="114" bestFit="1" customWidth="1"/>
    <col min="1038" max="1038" width="8.85546875" style="114"/>
    <col min="1039" max="1039" width="4.85546875" style="114" bestFit="1" customWidth="1"/>
    <col min="1040" max="1040" width="8.85546875" style="114"/>
    <col min="1041" max="1041" width="5.140625" style="114" bestFit="1" customWidth="1"/>
    <col min="1042" max="1042" width="8.85546875" style="114"/>
    <col min="1043" max="1043" width="4.5703125" style="114" bestFit="1" customWidth="1"/>
    <col min="1044" max="1044" width="4.28515625" style="114" customWidth="1"/>
    <col min="1045" max="1045" width="3.85546875" style="114" customWidth="1"/>
    <col min="1046" max="1046" width="8.85546875" style="114"/>
    <col min="1047" max="1047" width="4.85546875" style="114" bestFit="1" customWidth="1"/>
    <col min="1048" max="1048" width="8.85546875" style="114"/>
    <col min="1049" max="1049" width="4.85546875" style="114" bestFit="1" customWidth="1"/>
    <col min="1050" max="1050" width="8.85546875" style="114"/>
    <col min="1051" max="1051" width="5.140625" style="114" bestFit="1" customWidth="1"/>
    <col min="1052" max="1052" width="8.85546875" style="114"/>
    <col min="1053" max="1053" width="5" style="114" bestFit="1" customWidth="1"/>
    <col min="1054" max="1280" width="8.85546875" style="114"/>
    <col min="1281" max="1281" width="6.85546875" style="114" customWidth="1"/>
    <col min="1282" max="1282" width="8.85546875" style="114"/>
    <col min="1283" max="1283" width="4.85546875" style="114" bestFit="1" customWidth="1"/>
    <col min="1284" max="1284" width="8.85546875" style="114"/>
    <col min="1285" max="1285" width="4.85546875" style="114" bestFit="1" customWidth="1"/>
    <col min="1286" max="1286" width="8.85546875" style="114"/>
    <col min="1287" max="1287" width="5.140625" style="114" bestFit="1" customWidth="1"/>
    <col min="1288" max="1288" width="8.85546875" style="114"/>
    <col min="1289" max="1289" width="4.5703125" style="114" bestFit="1" customWidth="1"/>
    <col min="1290" max="1290" width="4.42578125" style="114" customWidth="1"/>
    <col min="1291" max="1291" width="3" style="114" customWidth="1"/>
    <col min="1292" max="1292" width="8.85546875" style="114"/>
    <col min="1293" max="1293" width="4.85546875" style="114" bestFit="1" customWidth="1"/>
    <col min="1294" max="1294" width="8.85546875" style="114"/>
    <col min="1295" max="1295" width="4.85546875" style="114" bestFit="1" customWidth="1"/>
    <col min="1296" max="1296" width="8.85546875" style="114"/>
    <col min="1297" max="1297" width="5.140625" style="114" bestFit="1" customWidth="1"/>
    <col min="1298" max="1298" width="8.85546875" style="114"/>
    <col min="1299" max="1299" width="4.5703125" style="114" bestFit="1" customWidth="1"/>
    <col min="1300" max="1300" width="4.28515625" style="114" customWidth="1"/>
    <col min="1301" max="1301" width="3.85546875" style="114" customWidth="1"/>
    <col min="1302" max="1302" width="8.85546875" style="114"/>
    <col min="1303" max="1303" width="4.85546875" style="114" bestFit="1" customWidth="1"/>
    <col min="1304" max="1304" width="8.85546875" style="114"/>
    <col min="1305" max="1305" width="4.85546875" style="114" bestFit="1" customWidth="1"/>
    <col min="1306" max="1306" width="8.85546875" style="114"/>
    <col min="1307" max="1307" width="5.140625" style="114" bestFit="1" customWidth="1"/>
    <col min="1308" max="1308" width="8.85546875" style="114"/>
    <col min="1309" max="1309" width="5" style="114" bestFit="1" customWidth="1"/>
    <col min="1310" max="1536" width="8.85546875" style="114"/>
    <col min="1537" max="1537" width="6.85546875" style="114" customWidth="1"/>
    <col min="1538" max="1538" width="8.85546875" style="114"/>
    <col min="1539" max="1539" width="4.85546875" style="114" bestFit="1" customWidth="1"/>
    <col min="1540" max="1540" width="8.85546875" style="114"/>
    <col min="1541" max="1541" width="4.85546875" style="114" bestFit="1" customWidth="1"/>
    <col min="1542" max="1542" width="8.85546875" style="114"/>
    <col min="1543" max="1543" width="5.140625" style="114" bestFit="1" customWidth="1"/>
    <col min="1544" max="1544" width="8.85546875" style="114"/>
    <col min="1545" max="1545" width="4.5703125" style="114" bestFit="1" customWidth="1"/>
    <col min="1546" max="1546" width="4.42578125" style="114" customWidth="1"/>
    <col min="1547" max="1547" width="3" style="114" customWidth="1"/>
    <col min="1548" max="1548" width="8.85546875" style="114"/>
    <col min="1549" max="1549" width="4.85546875" style="114" bestFit="1" customWidth="1"/>
    <col min="1550" max="1550" width="8.85546875" style="114"/>
    <col min="1551" max="1551" width="4.85546875" style="114" bestFit="1" customWidth="1"/>
    <col min="1552" max="1552" width="8.85546875" style="114"/>
    <col min="1553" max="1553" width="5.140625" style="114" bestFit="1" customWidth="1"/>
    <col min="1554" max="1554" width="8.85546875" style="114"/>
    <col min="1555" max="1555" width="4.5703125" style="114" bestFit="1" customWidth="1"/>
    <col min="1556" max="1556" width="4.28515625" style="114" customWidth="1"/>
    <col min="1557" max="1557" width="3.85546875" style="114" customWidth="1"/>
    <col min="1558" max="1558" width="8.85546875" style="114"/>
    <col min="1559" max="1559" width="4.85546875" style="114" bestFit="1" customWidth="1"/>
    <col min="1560" max="1560" width="8.85546875" style="114"/>
    <col min="1561" max="1561" width="4.85546875" style="114" bestFit="1" customWidth="1"/>
    <col min="1562" max="1562" width="8.85546875" style="114"/>
    <col min="1563" max="1563" width="5.140625" style="114" bestFit="1" customWidth="1"/>
    <col min="1564" max="1564" width="8.85546875" style="114"/>
    <col min="1565" max="1565" width="5" style="114" bestFit="1" customWidth="1"/>
    <col min="1566" max="1792" width="8.85546875" style="114"/>
    <col min="1793" max="1793" width="6.85546875" style="114" customWidth="1"/>
    <col min="1794" max="1794" width="8.85546875" style="114"/>
    <col min="1795" max="1795" width="4.85546875" style="114" bestFit="1" customWidth="1"/>
    <col min="1796" max="1796" width="8.85546875" style="114"/>
    <col min="1797" max="1797" width="4.85546875" style="114" bestFit="1" customWidth="1"/>
    <col min="1798" max="1798" width="8.85546875" style="114"/>
    <col min="1799" max="1799" width="5.140625" style="114" bestFit="1" customWidth="1"/>
    <col min="1800" max="1800" width="8.85546875" style="114"/>
    <col min="1801" max="1801" width="4.5703125" style="114" bestFit="1" customWidth="1"/>
    <col min="1802" max="1802" width="4.42578125" style="114" customWidth="1"/>
    <col min="1803" max="1803" width="3" style="114" customWidth="1"/>
    <col min="1804" max="1804" width="8.85546875" style="114"/>
    <col min="1805" max="1805" width="4.85546875" style="114" bestFit="1" customWidth="1"/>
    <col min="1806" max="1806" width="8.85546875" style="114"/>
    <col min="1807" max="1807" width="4.85546875" style="114" bestFit="1" customWidth="1"/>
    <col min="1808" max="1808" width="8.85546875" style="114"/>
    <col min="1809" max="1809" width="5.140625" style="114" bestFit="1" customWidth="1"/>
    <col min="1810" max="1810" width="8.85546875" style="114"/>
    <col min="1811" max="1811" width="4.5703125" style="114" bestFit="1" customWidth="1"/>
    <col min="1812" max="1812" width="4.28515625" style="114" customWidth="1"/>
    <col min="1813" max="1813" width="3.85546875" style="114" customWidth="1"/>
    <col min="1814" max="1814" width="8.85546875" style="114"/>
    <col min="1815" max="1815" width="4.85546875" style="114" bestFit="1" customWidth="1"/>
    <col min="1816" max="1816" width="8.85546875" style="114"/>
    <col min="1817" max="1817" width="4.85546875" style="114" bestFit="1" customWidth="1"/>
    <col min="1818" max="1818" width="8.85546875" style="114"/>
    <col min="1819" max="1819" width="5.140625" style="114" bestFit="1" customWidth="1"/>
    <col min="1820" max="1820" width="8.85546875" style="114"/>
    <col min="1821" max="1821" width="5" style="114" bestFit="1" customWidth="1"/>
    <col min="1822" max="2048" width="8.85546875" style="114"/>
    <col min="2049" max="2049" width="6.85546875" style="114" customWidth="1"/>
    <col min="2050" max="2050" width="8.85546875" style="114"/>
    <col min="2051" max="2051" width="4.85546875" style="114" bestFit="1" customWidth="1"/>
    <col min="2052" max="2052" width="8.85546875" style="114"/>
    <col min="2053" max="2053" width="4.85546875" style="114" bestFit="1" customWidth="1"/>
    <col min="2054" max="2054" width="8.85546875" style="114"/>
    <col min="2055" max="2055" width="5.140625" style="114" bestFit="1" customWidth="1"/>
    <col min="2056" max="2056" width="8.85546875" style="114"/>
    <col min="2057" max="2057" width="4.5703125" style="114" bestFit="1" customWidth="1"/>
    <col min="2058" max="2058" width="4.42578125" style="114" customWidth="1"/>
    <col min="2059" max="2059" width="3" style="114" customWidth="1"/>
    <col min="2060" max="2060" width="8.85546875" style="114"/>
    <col min="2061" max="2061" width="4.85546875" style="114" bestFit="1" customWidth="1"/>
    <col min="2062" max="2062" width="8.85546875" style="114"/>
    <col min="2063" max="2063" width="4.85546875" style="114" bestFit="1" customWidth="1"/>
    <col min="2064" max="2064" width="8.85546875" style="114"/>
    <col min="2065" max="2065" width="5.140625" style="114" bestFit="1" customWidth="1"/>
    <col min="2066" max="2066" width="8.85546875" style="114"/>
    <col min="2067" max="2067" width="4.5703125" style="114" bestFit="1" customWidth="1"/>
    <col min="2068" max="2068" width="4.28515625" style="114" customWidth="1"/>
    <col min="2069" max="2069" width="3.85546875" style="114" customWidth="1"/>
    <col min="2070" max="2070" width="8.85546875" style="114"/>
    <col min="2071" max="2071" width="4.85546875" style="114" bestFit="1" customWidth="1"/>
    <col min="2072" max="2072" width="8.85546875" style="114"/>
    <col min="2073" max="2073" width="4.85546875" style="114" bestFit="1" customWidth="1"/>
    <col min="2074" max="2074" width="8.85546875" style="114"/>
    <col min="2075" max="2075" width="5.140625" style="114" bestFit="1" customWidth="1"/>
    <col min="2076" max="2076" width="8.85546875" style="114"/>
    <col min="2077" max="2077" width="5" style="114" bestFit="1" customWidth="1"/>
    <col min="2078" max="2304" width="8.85546875" style="114"/>
    <col min="2305" max="2305" width="6.85546875" style="114" customWidth="1"/>
    <col min="2306" max="2306" width="8.85546875" style="114"/>
    <col min="2307" max="2307" width="4.85546875" style="114" bestFit="1" customWidth="1"/>
    <col min="2308" max="2308" width="8.85546875" style="114"/>
    <col min="2309" max="2309" width="4.85546875" style="114" bestFit="1" customWidth="1"/>
    <col min="2310" max="2310" width="8.85546875" style="114"/>
    <col min="2311" max="2311" width="5.140625" style="114" bestFit="1" customWidth="1"/>
    <col min="2312" max="2312" width="8.85546875" style="114"/>
    <col min="2313" max="2313" width="4.5703125" style="114" bestFit="1" customWidth="1"/>
    <col min="2314" max="2314" width="4.42578125" style="114" customWidth="1"/>
    <col min="2315" max="2315" width="3" style="114" customWidth="1"/>
    <col min="2316" max="2316" width="8.85546875" style="114"/>
    <col min="2317" max="2317" width="4.85546875" style="114" bestFit="1" customWidth="1"/>
    <col min="2318" max="2318" width="8.85546875" style="114"/>
    <col min="2319" max="2319" width="4.85546875" style="114" bestFit="1" customWidth="1"/>
    <col min="2320" max="2320" width="8.85546875" style="114"/>
    <col min="2321" max="2321" width="5.140625" style="114" bestFit="1" customWidth="1"/>
    <col min="2322" max="2322" width="8.85546875" style="114"/>
    <col min="2323" max="2323" width="4.5703125" style="114" bestFit="1" customWidth="1"/>
    <col min="2324" max="2324" width="4.28515625" style="114" customWidth="1"/>
    <col min="2325" max="2325" width="3.85546875" style="114" customWidth="1"/>
    <col min="2326" max="2326" width="8.85546875" style="114"/>
    <col min="2327" max="2327" width="4.85546875" style="114" bestFit="1" customWidth="1"/>
    <col min="2328" max="2328" width="8.85546875" style="114"/>
    <col min="2329" max="2329" width="4.85546875" style="114" bestFit="1" customWidth="1"/>
    <col min="2330" max="2330" width="8.85546875" style="114"/>
    <col min="2331" max="2331" width="5.140625" style="114" bestFit="1" customWidth="1"/>
    <col min="2332" max="2332" width="8.85546875" style="114"/>
    <col min="2333" max="2333" width="5" style="114" bestFit="1" customWidth="1"/>
    <col min="2334" max="2560" width="8.85546875" style="114"/>
    <col min="2561" max="2561" width="6.85546875" style="114" customWidth="1"/>
    <col min="2562" max="2562" width="8.85546875" style="114"/>
    <col min="2563" max="2563" width="4.85546875" style="114" bestFit="1" customWidth="1"/>
    <col min="2564" max="2564" width="8.85546875" style="114"/>
    <col min="2565" max="2565" width="4.85546875" style="114" bestFit="1" customWidth="1"/>
    <col min="2566" max="2566" width="8.85546875" style="114"/>
    <col min="2567" max="2567" width="5.140625" style="114" bestFit="1" customWidth="1"/>
    <col min="2568" max="2568" width="8.85546875" style="114"/>
    <col min="2569" max="2569" width="4.5703125" style="114" bestFit="1" customWidth="1"/>
    <col min="2570" max="2570" width="4.42578125" style="114" customWidth="1"/>
    <col min="2571" max="2571" width="3" style="114" customWidth="1"/>
    <col min="2572" max="2572" width="8.85546875" style="114"/>
    <col min="2573" max="2573" width="4.85546875" style="114" bestFit="1" customWidth="1"/>
    <col min="2574" max="2574" width="8.85546875" style="114"/>
    <col min="2575" max="2575" width="4.85546875" style="114" bestFit="1" customWidth="1"/>
    <col min="2576" max="2576" width="8.85546875" style="114"/>
    <col min="2577" max="2577" width="5.140625" style="114" bestFit="1" customWidth="1"/>
    <col min="2578" max="2578" width="8.85546875" style="114"/>
    <col min="2579" max="2579" width="4.5703125" style="114" bestFit="1" customWidth="1"/>
    <col min="2580" max="2580" width="4.28515625" style="114" customWidth="1"/>
    <col min="2581" max="2581" width="3.85546875" style="114" customWidth="1"/>
    <col min="2582" max="2582" width="8.85546875" style="114"/>
    <col min="2583" max="2583" width="4.85546875" style="114" bestFit="1" customWidth="1"/>
    <col min="2584" max="2584" width="8.85546875" style="114"/>
    <col min="2585" max="2585" width="4.85546875" style="114" bestFit="1" customWidth="1"/>
    <col min="2586" max="2586" width="8.85546875" style="114"/>
    <col min="2587" max="2587" width="5.140625" style="114" bestFit="1" customWidth="1"/>
    <col min="2588" max="2588" width="8.85546875" style="114"/>
    <col min="2589" max="2589" width="5" style="114" bestFit="1" customWidth="1"/>
    <col min="2590" max="2816" width="8.85546875" style="114"/>
    <col min="2817" max="2817" width="6.85546875" style="114" customWidth="1"/>
    <col min="2818" max="2818" width="8.85546875" style="114"/>
    <col min="2819" max="2819" width="4.85546875" style="114" bestFit="1" customWidth="1"/>
    <col min="2820" max="2820" width="8.85546875" style="114"/>
    <col min="2821" max="2821" width="4.85546875" style="114" bestFit="1" customWidth="1"/>
    <col min="2822" max="2822" width="8.85546875" style="114"/>
    <col min="2823" max="2823" width="5.140625" style="114" bestFit="1" customWidth="1"/>
    <col min="2824" max="2824" width="8.85546875" style="114"/>
    <col min="2825" max="2825" width="4.5703125" style="114" bestFit="1" customWidth="1"/>
    <col min="2826" max="2826" width="4.42578125" style="114" customWidth="1"/>
    <col min="2827" max="2827" width="3" style="114" customWidth="1"/>
    <col min="2828" max="2828" width="8.85546875" style="114"/>
    <col min="2829" max="2829" width="4.85546875" style="114" bestFit="1" customWidth="1"/>
    <col min="2830" max="2830" width="8.85546875" style="114"/>
    <col min="2831" max="2831" width="4.85546875" style="114" bestFit="1" customWidth="1"/>
    <col min="2832" max="2832" width="8.85546875" style="114"/>
    <col min="2833" max="2833" width="5.140625" style="114" bestFit="1" customWidth="1"/>
    <col min="2834" max="2834" width="8.85546875" style="114"/>
    <col min="2835" max="2835" width="4.5703125" style="114" bestFit="1" customWidth="1"/>
    <col min="2836" max="2836" width="4.28515625" style="114" customWidth="1"/>
    <col min="2837" max="2837" width="3.85546875" style="114" customWidth="1"/>
    <col min="2838" max="2838" width="8.85546875" style="114"/>
    <col min="2839" max="2839" width="4.85546875" style="114" bestFit="1" customWidth="1"/>
    <col min="2840" max="2840" width="8.85546875" style="114"/>
    <col min="2841" max="2841" width="4.85546875" style="114" bestFit="1" customWidth="1"/>
    <col min="2842" max="2842" width="8.85546875" style="114"/>
    <col min="2843" max="2843" width="5.140625" style="114" bestFit="1" customWidth="1"/>
    <col min="2844" max="2844" width="8.85546875" style="114"/>
    <col min="2845" max="2845" width="5" style="114" bestFit="1" customWidth="1"/>
    <col min="2846" max="3072" width="8.85546875" style="114"/>
    <col min="3073" max="3073" width="6.85546875" style="114" customWidth="1"/>
    <col min="3074" max="3074" width="8.85546875" style="114"/>
    <col min="3075" max="3075" width="4.85546875" style="114" bestFit="1" customWidth="1"/>
    <col min="3076" max="3076" width="8.85546875" style="114"/>
    <col min="3077" max="3077" width="4.85546875" style="114" bestFit="1" customWidth="1"/>
    <col min="3078" max="3078" width="8.85546875" style="114"/>
    <col min="3079" max="3079" width="5.140625" style="114" bestFit="1" customWidth="1"/>
    <col min="3080" max="3080" width="8.85546875" style="114"/>
    <col min="3081" max="3081" width="4.5703125" style="114" bestFit="1" customWidth="1"/>
    <col min="3082" max="3082" width="4.42578125" style="114" customWidth="1"/>
    <col min="3083" max="3083" width="3" style="114" customWidth="1"/>
    <col min="3084" max="3084" width="8.85546875" style="114"/>
    <col min="3085" max="3085" width="4.85546875" style="114" bestFit="1" customWidth="1"/>
    <col min="3086" max="3086" width="8.85546875" style="114"/>
    <col min="3087" max="3087" width="4.85546875" style="114" bestFit="1" customWidth="1"/>
    <col min="3088" max="3088" width="8.85546875" style="114"/>
    <col min="3089" max="3089" width="5.140625" style="114" bestFit="1" customWidth="1"/>
    <col min="3090" max="3090" width="8.85546875" style="114"/>
    <col min="3091" max="3091" width="4.5703125" style="114" bestFit="1" customWidth="1"/>
    <col min="3092" max="3092" width="4.28515625" style="114" customWidth="1"/>
    <col min="3093" max="3093" width="3.85546875" style="114" customWidth="1"/>
    <col min="3094" max="3094" width="8.85546875" style="114"/>
    <col min="3095" max="3095" width="4.85546875" style="114" bestFit="1" customWidth="1"/>
    <col min="3096" max="3096" width="8.85546875" style="114"/>
    <col min="3097" max="3097" width="4.85546875" style="114" bestFit="1" customWidth="1"/>
    <col min="3098" max="3098" width="8.85546875" style="114"/>
    <col min="3099" max="3099" width="5.140625" style="114" bestFit="1" customWidth="1"/>
    <col min="3100" max="3100" width="8.85546875" style="114"/>
    <col min="3101" max="3101" width="5" style="114" bestFit="1" customWidth="1"/>
    <col min="3102" max="3328" width="8.85546875" style="114"/>
    <col min="3329" max="3329" width="6.85546875" style="114" customWidth="1"/>
    <col min="3330" max="3330" width="8.85546875" style="114"/>
    <col min="3331" max="3331" width="4.85546875" style="114" bestFit="1" customWidth="1"/>
    <col min="3332" max="3332" width="8.85546875" style="114"/>
    <col min="3333" max="3333" width="4.85546875" style="114" bestFit="1" customWidth="1"/>
    <col min="3334" max="3334" width="8.85546875" style="114"/>
    <col min="3335" max="3335" width="5.140625" style="114" bestFit="1" customWidth="1"/>
    <col min="3336" max="3336" width="8.85546875" style="114"/>
    <col min="3337" max="3337" width="4.5703125" style="114" bestFit="1" customWidth="1"/>
    <col min="3338" max="3338" width="4.42578125" style="114" customWidth="1"/>
    <col min="3339" max="3339" width="3" style="114" customWidth="1"/>
    <col min="3340" max="3340" width="8.85546875" style="114"/>
    <col min="3341" max="3341" width="4.85546875" style="114" bestFit="1" customWidth="1"/>
    <col min="3342" max="3342" width="8.85546875" style="114"/>
    <col min="3343" max="3343" width="4.85546875" style="114" bestFit="1" customWidth="1"/>
    <col min="3344" max="3344" width="8.85546875" style="114"/>
    <col min="3345" max="3345" width="5.140625" style="114" bestFit="1" customWidth="1"/>
    <col min="3346" max="3346" width="8.85546875" style="114"/>
    <col min="3347" max="3347" width="4.5703125" style="114" bestFit="1" customWidth="1"/>
    <col min="3348" max="3348" width="4.28515625" style="114" customWidth="1"/>
    <col min="3349" max="3349" width="3.85546875" style="114" customWidth="1"/>
    <col min="3350" max="3350" width="8.85546875" style="114"/>
    <col min="3351" max="3351" width="4.85546875" style="114" bestFit="1" customWidth="1"/>
    <col min="3352" max="3352" width="8.85546875" style="114"/>
    <col min="3353" max="3353" width="4.85546875" style="114" bestFit="1" customWidth="1"/>
    <col min="3354" max="3354" width="8.85546875" style="114"/>
    <col min="3355" max="3355" width="5.140625" style="114" bestFit="1" customWidth="1"/>
    <col min="3356" max="3356" width="8.85546875" style="114"/>
    <col min="3357" max="3357" width="5" style="114" bestFit="1" customWidth="1"/>
    <col min="3358" max="3584" width="8.85546875" style="114"/>
    <col min="3585" max="3585" width="6.85546875" style="114" customWidth="1"/>
    <col min="3586" max="3586" width="8.85546875" style="114"/>
    <col min="3587" max="3587" width="4.85546875" style="114" bestFit="1" customWidth="1"/>
    <col min="3588" max="3588" width="8.85546875" style="114"/>
    <col min="3589" max="3589" width="4.85546875" style="114" bestFit="1" customWidth="1"/>
    <col min="3590" max="3590" width="8.85546875" style="114"/>
    <col min="3591" max="3591" width="5.140625" style="114" bestFit="1" customWidth="1"/>
    <col min="3592" max="3592" width="8.85546875" style="114"/>
    <col min="3593" max="3593" width="4.5703125" style="114" bestFit="1" customWidth="1"/>
    <col min="3594" max="3594" width="4.42578125" style="114" customWidth="1"/>
    <col min="3595" max="3595" width="3" style="114" customWidth="1"/>
    <col min="3596" max="3596" width="8.85546875" style="114"/>
    <col min="3597" max="3597" width="4.85546875" style="114" bestFit="1" customWidth="1"/>
    <col min="3598" max="3598" width="8.85546875" style="114"/>
    <col min="3599" max="3599" width="4.85546875" style="114" bestFit="1" customWidth="1"/>
    <col min="3600" max="3600" width="8.85546875" style="114"/>
    <col min="3601" max="3601" width="5.140625" style="114" bestFit="1" customWidth="1"/>
    <col min="3602" max="3602" width="8.85546875" style="114"/>
    <col min="3603" max="3603" width="4.5703125" style="114" bestFit="1" customWidth="1"/>
    <col min="3604" max="3604" width="4.28515625" style="114" customWidth="1"/>
    <col min="3605" max="3605" width="3.85546875" style="114" customWidth="1"/>
    <col min="3606" max="3606" width="8.85546875" style="114"/>
    <col min="3607" max="3607" width="4.85546875" style="114" bestFit="1" customWidth="1"/>
    <col min="3608" max="3608" width="8.85546875" style="114"/>
    <col min="3609" max="3609" width="4.85546875" style="114" bestFit="1" customWidth="1"/>
    <col min="3610" max="3610" width="8.85546875" style="114"/>
    <col min="3611" max="3611" width="5.140625" style="114" bestFit="1" customWidth="1"/>
    <col min="3612" max="3612" width="8.85546875" style="114"/>
    <col min="3613" max="3613" width="5" style="114" bestFit="1" customWidth="1"/>
    <col min="3614" max="3840" width="8.85546875" style="114"/>
    <col min="3841" max="3841" width="6.85546875" style="114" customWidth="1"/>
    <col min="3842" max="3842" width="8.85546875" style="114"/>
    <col min="3843" max="3843" width="4.85546875" style="114" bestFit="1" customWidth="1"/>
    <col min="3844" max="3844" width="8.85546875" style="114"/>
    <col min="3845" max="3845" width="4.85546875" style="114" bestFit="1" customWidth="1"/>
    <col min="3846" max="3846" width="8.85546875" style="114"/>
    <col min="3847" max="3847" width="5.140625" style="114" bestFit="1" customWidth="1"/>
    <col min="3848" max="3848" width="8.85546875" style="114"/>
    <col min="3849" max="3849" width="4.5703125" style="114" bestFit="1" customWidth="1"/>
    <col min="3850" max="3850" width="4.42578125" style="114" customWidth="1"/>
    <col min="3851" max="3851" width="3" style="114" customWidth="1"/>
    <col min="3852" max="3852" width="8.85546875" style="114"/>
    <col min="3853" max="3853" width="4.85546875" style="114" bestFit="1" customWidth="1"/>
    <col min="3854" max="3854" width="8.85546875" style="114"/>
    <col min="3855" max="3855" width="4.85546875" style="114" bestFit="1" customWidth="1"/>
    <col min="3856" max="3856" width="8.85546875" style="114"/>
    <col min="3857" max="3857" width="5.140625" style="114" bestFit="1" customWidth="1"/>
    <col min="3858" max="3858" width="8.85546875" style="114"/>
    <col min="3859" max="3859" width="4.5703125" style="114" bestFit="1" customWidth="1"/>
    <col min="3860" max="3860" width="4.28515625" style="114" customWidth="1"/>
    <col min="3861" max="3861" width="3.85546875" style="114" customWidth="1"/>
    <col min="3862" max="3862" width="8.85546875" style="114"/>
    <col min="3863" max="3863" width="4.85546875" style="114" bestFit="1" customWidth="1"/>
    <col min="3864" max="3864" width="8.85546875" style="114"/>
    <col min="3865" max="3865" width="4.85546875" style="114" bestFit="1" customWidth="1"/>
    <col min="3866" max="3866" width="8.85546875" style="114"/>
    <col min="3867" max="3867" width="5.140625" style="114" bestFit="1" customWidth="1"/>
    <col min="3868" max="3868" width="8.85546875" style="114"/>
    <col min="3869" max="3869" width="5" style="114" bestFit="1" customWidth="1"/>
    <col min="3870" max="4096" width="8.85546875" style="114"/>
    <col min="4097" max="4097" width="6.85546875" style="114" customWidth="1"/>
    <col min="4098" max="4098" width="8.85546875" style="114"/>
    <col min="4099" max="4099" width="4.85546875" style="114" bestFit="1" customWidth="1"/>
    <col min="4100" max="4100" width="8.85546875" style="114"/>
    <col min="4101" max="4101" width="4.85546875" style="114" bestFit="1" customWidth="1"/>
    <col min="4102" max="4102" width="8.85546875" style="114"/>
    <col min="4103" max="4103" width="5.140625" style="114" bestFit="1" customWidth="1"/>
    <col min="4104" max="4104" width="8.85546875" style="114"/>
    <col min="4105" max="4105" width="4.5703125" style="114" bestFit="1" customWidth="1"/>
    <col min="4106" max="4106" width="4.42578125" style="114" customWidth="1"/>
    <col min="4107" max="4107" width="3" style="114" customWidth="1"/>
    <col min="4108" max="4108" width="8.85546875" style="114"/>
    <col min="4109" max="4109" width="4.85546875" style="114" bestFit="1" customWidth="1"/>
    <col min="4110" max="4110" width="8.85546875" style="114"/>
    <col min="4111" max="4111" width="4.85546875" style="114" bestFit="1" customWidth="1"/>
    <col min="4112" max="4112" width="8.85546875" style="114"/>
    <col min="4113" max="4113" width="5.140625" style="114" bestFit="1" customWidth="1"/>
    <col min="4114" max="4114" width="8.85546875" style="114"/>
    <col min="4115" max="4115" width="4.5703125" style="114" bestFit="1" customWidth="1"/>
    <col min="4116" max="4116" width="4.28515625" style="114" customWidth="1"/>
    <col min="4117" max="4117" width="3.85546875" style="114" customWidth="1"/>
    <col min="4118" max="4118" width="8.85546875" style="114"/>
    <col min="4119" max="4119" width="4.85546875" style="114" bestFit="1" customWidth="1"/>
    <col min="4120" max="4120" width="8.85546875" style="114"/>
    <col min="4121" max="4121" width="4.85546875" style="114" bestFit="1" customWidth="1"/>
    <col min="4122" max="4122" width="8.85546875" style="114"/>
    <col min="4123" max="4123" width="5.140625" style="114" bestFit="1" customWidth="1"/>
    <col min="4124" max="4124" width="8.85546875" style="114"/>
    <col min="4125" max="4125" width="5" style="114" bestFit="1" customWidth="1"/>
    <col min="4126" max="4352" width="8.85546875" style="114"/>
    <col min="4353" max="4353" width="6.85546875" style="114" customWidth="1"/>
    <col min="4354" max="4354" width="8.85546875" style="114"/>
    <col min="4355" max="4355" width="4.85546875" style="114" bestFit="1" customWidth="1"/>
    <col min="4356" max="4356" width="8.85546875" style="114"/>
    <col min="4357" max="4357" width="4.85546875" style="114" bestFit="1" customWidth="1"/>
    <col min="4358" max="4358" width="8.85546875" style="114"/>
    <col min="4359" max="4359" width="5.140625" style="114" bestFit="1" customWidth="1"/>
    <col min="4360" max="4360" width="8.85546875" style="114"/>
    <col min="4361" max="4361" width="4.5703125" style="114" bestFit="1" customWidth="1"/>
    <col min="4362" max="4362" width="4.42578125" style="114" customWidth="1"/>
    <col min="4363" max="4363" width="3" style="114" customWidth="1"/>
    <col min="4364" max="4364" width="8.85546875" style="114"/>
    <col min="4365" max="4365" width="4.85546875" style="114" bestFit="1" customWidth="1"/>
    <col min="4366" max="4366" width="8.85546875" style="114"/>
    <col min="4367" max="4367" width="4.85546875" style="114" bestFit="1" customWidth="1"/>
    <col min="4368" max="4368" width="8.85546875" style="114"/>
    <col min="4369" max="4369" width="5.140625" style="114" bestFit="1" customWidth="1"/>
    <col min="4370" max="4370" width="8.85546875" style="114"/>
    <col min="4371" max="4371" width="4.5703125" style="114" bestFit="1" customWidth="1"/>
    <col min="4372" max="4372" width="4.28515625" style="114" customWidth="1"/>
    <col min="4373" max="4373" width="3.85546875" style="114" customWidth="1"/>
    <col min="4374" max="4374" width="8.85546875" style="114"/>
    <col min="4375" max="4375" width="4.85546875" style="114" bestFit="1" customWidth="1"/>
    <col min="4376" max="4376" width="8.85546875" style="114"/>
    <col min="4377" max="4377" width="4.85546875" style="114" bestFit="1" customWidth="1"/>
    <col min="4378" max="4378" width="8.85546875" style="114"/>
    <col min="4379" max="4379" width="5.140625" style="114" bestFit="1" customWidth="1"/>
    <col min="4380" max="4380" width="8.85546875" style="114"/>
    <col min="4381" max="4381" width="5" style="114" bestFit="1" customWidth="1"/>
    <col min="4382" max="4608" width="8.85546875" style="114"/>
    <col min="4609" max="4609" width="6.85546875" style="114" customWidth="1"/>
    <col min="4610" max="4610" width="8.85546875" style="114"/>
    <col min="4611" max="4611" width="4.85546875" style="114" bestFit="1" customWidth="1"/>
    <col min="4612" max="4612" width="8.85546875" style="114"/>
    <col min="4613" max="4613" width="4.85546875" style="114" bestFit="1" customWidth="1"/>
    <col min="4614" max="4614" width="8.85546875" style="114"/>
    <col min="4615" max="4615" width="5.140625" style="114" bestFit="1" customWidth="1"/>
    <col min="4616" max="4616" width="8.85546875" style="114"/>
    <col min="4617" max="4617" width="4.5703125" style="114" bestFit="1" customWidth="1"/>
    <col min="4618" max="4618" width="4.42578125" style="114" customWidth="1"/>
    <col min="4619" max="4619" width="3" style="114" customWidth="1"/>
    <col min="4620" max="4620" width="8.85546875" style="114"/>
    <col min="4621" max="4621" width="4.85546875" style="114" bestFit="1" customWidth="1"/>
    <col min="4622" max="4622" width="8.85546875" style="114"/>
    <col min="4623" max="4623" width="4.85546875" style="114" bestFit="1" customWidth="1"/>
    <col min="4624" max="4624" width="8.85546875" style="114"/>
    <col min="4625" max="4625" width="5.140625" style="114" bestFit="1" customWidth="1"/>
    <col min="4626" max="4626" width="8.85546875" style="114"/>
    <col min="4627" max="4627" width="4.5703125" style="114" bestFit="1" customWidth="1"/>
    <col min="4628" max="4628" width="4.28515625" style="114" customWidth="1"/>
    <col min="4629" max="4629" width="3.85546875" style="114" customWidth="1"/>
    <col min="4630" max="4630" width="8.85546875" style="114"/>
    <col min="4631" max="4631" width="4.85546875" style="114" bestFit="1" customWidth="1"/>
    <col min="4632" max="4632" width="8.85546875" style="114"/>
    <col min="4633" max="4633" width="4.85546875" style="114" bestFit="1" customWidth="1"/>
    <col min="4634" max="4634" width="8.85546875" style="114"/>
    <col min="4635" max="4635" width="5.140625" style="114" bestFit="1" customWidth="1"/>
    <col min="4636" max="4636" width="8.85546875" style="114"/>
    <col min="4637" max="4637" width="5" style="114" bestFit="1" customWidth="1"/>
    <col min="4638" max="4864" width="8.85546875" style="114"/>
    <col min="4865" max="4865" width="6.85546875" style="114" customWidth="1"/>
    <col min="4866" max="4866" width="8.85546875" style="114"/>
    <col min="4867" max="4867" width="4.85546875" style="114" bestFit="1" customWidth="1"/>
    <col min="4868" max="4868" width="8.85546875" style="114"/>
    <col min="4869" max="4869" width="4.85546875" style="114" bestFit="1" customWidth="1"/>
    <col min="4870" max="4870" width="8.85546875" style="114"/>
    <col min="4871" max="4871" width="5.140625" style="114" bestFit="1" customWidth="1"/>
    <col min="4872" max="4872" width="8.85546875" style="114"/>
    <col min="4873" max="4873" width="4.5703125" style="114" bestFit="1" customWidth="1"/>
    <col min="4874" max="4874" width="4.42578125" style="114" customWidth="1"/>
    <col min="4875" max="4875" width="3" style="114" customWidth="1"/>
    <col min="4876" max="4876" width="8.85546875" style="114"/>
    <col min="4877" max="4877" width="4.85546875" style="114" bestFit="1" customWidth="1"/>
    <col min="4878" max="4878" width="8.85546875" style="114"/>
    <col min="4879" max="4879" width="4.85546875" style="114" bestFit="1" customWidth="1"/>
    <col min="4880" max="4880" width="8.85546875" style="114"/>
    <col min="4881" max="4881" width="5.140625" style="114" bestFit="1" customWidth="1"/>
    <col min="4882" max="4882" width="8.85546875" style="114"/>
    <col min="4883" max="4883" width="4.5703125" style="114" bestFit="1" customWidth="1"/>
    <col min="4884" max="4884" width="4.28515625" style="114" customWidth="1"/>
    <col min="4885" max="4885" width="3.85546875" style="114" customWidth="1"/>
    <col min="4886" max="4886" width="8.85546875" style="114"/>
    <col min="4887" max="4887" width="4.85546875" style="114" bestFit="1" customWidth="1"/>
    <col min="4888" max="4888" width="8.85546875" style="114"/>
    <col min="4889" max="4889" width="4.85546875" style="114" bestFit="1" customWidth="1"/>
    <col min="4890" max="4890" width="8.85546875" style="114"/>
    <col min="4891" max="4891" width="5.140625" style="114" bestFit="1" customWidth="1"/>
    <col min="4892" max="4892" width="8.85546875" style="114"/>
    <col min="4893" max="4893" width="5" style="114" bestFit="1" customWidth="1"/>
    <col min="4894" max="5120" width="8.85546875" style="114"/>
    <col min="5121" max="5121" width="6.85546875" style="114" customWidth="1"/>
    <col min="5122" max="5122" width="8.85546875" style="114"/>
    <col min="5123" max="5123" width="4.85546875" style="114" bestFit="1" customWidth="1"/>
    <col min="5124" max="5124" width="8.85546875" style="114"/>
    <col min="5125" max="5125" width="4.85546875" style="114" bestFit="1" customWidth="1"/>
    <col min="5126" max="5126" width="8.85546875" style="114"/>
    <col min="5127" max="5127" width="5.140625" style="114" bestFit="1" customWidth="1"/>
    <col min="5128" max="5128" width="8.85546875" style="114"/>
    <col min="5129" max="5129" width="4.5703125" style="114" bestFit="1" customWidth="1"/>
    <col min="5130" max="5130" width="4.42578125" style="114" customWidth="1"/>
    <col min="5131" max="5131" width="3" style="114" customWidth="1"/>
    <col min="5132" max="5132" width="8.85546875" style="114"/>
    <col min="5133" max="5133" width="4.85546875" style="114" bestFit="1" customWidth="1"/>
    <col min="5134" max="5134" width="8.85546875" style="114"/>
    <col min="5135" max="5135" width="4.85546875" style="114" bestFit="1" customWidth="1"/>
    <col min="5136" max="5136" width="8.85546875" style="114"/>
    <col min="5137" max="5137" width="5.140625" style="114" bestFit="1" customWidth="1"/>
    <col min="5138" max="5138" width="8.85546875" style="114"/>
    <col min="5139" max="5139" width="4.5703125" style="114" bestFit="1" customWidth="1"/>
    <col min="5140" max="5140" width="4.28515625" style="114" customWidth="1"/>
    <col min="5141" max="5141" width="3.85546875" style="114" customWidth="1"/>
    <col min="5142" max="5142" width="8.85546875" style="114"/>
    <col min="5143" max="5143" width="4.85546875" style="114" bestFit="1" customWidth="1"/>
    <col min="5144" max="5144" width="8.85546875" style="114"/>
    <col min="5145" max="5145" width="4.85546875" style="114" bestFit="1" customWidth="1"/>
    <col min="5146" max="5146" width="8.85546875" style="114"/>
    <col min="5147" max="5147" width="5.140625" style="114" bestFit="1" customWidth="1"/>
    <col min="5148" max="5148" width="8.85546875" style="114"/>
    <col min="5149" max="5149" width="5" style="114" bestFit="1" customWidth="1"/>
    <col min="5150" max="5376" width="8.85546875" style="114"/>
    <col min="5377" max="5377" width="6.85546875" style="114" customWidth="1"/>
    <col min="5378" max="5378" width="8.85546875" style="114"/>
    <col min="5379" max="5379" width="4.85546875" style="114" bestFit="1" customWidth="1"/>
    <col min="5380" max="5380" width="8.85546875" style="114"/>
    <col min="5381" max="5381" width="4.85546875" style="114" bestFit="1" customWidth="1"/>
    <col min="5382" max="5382" width="8.85546875" style="114"/>
    <col min="5383" max="5383" width="5.140625" style="114" bestFit="1" customWidth="1"/>
    <col min="5384" max="5384" width="8.85546875" style="114"/>
    <col min="5385" max="5385" width="4.5703125" style="114" bestFit="1" customWidth="1"/>
    <col min="5386" max="5386" width="4.42578125" style="114" customWidth="1"/>
    <col min="5387" max="5387" width="3" style="114" customWidth="1"/>
    <col min="5388" max="5388" width="8.85546875" style="114"/>
    <col min="5389" max="5389" width="4.85546875" style="114" bestFit="1" customWidth="1"/>
    <col min="5390" max="5390" width="8.85546875" style="114"/>
    <col min="5391" max="5391" width="4.85546875" style="114" bestFit="1" customWidth="1"/>
    <col min="5392" max="5392" width="8.85546875" style="114"/>
    <col min="5393" max="5393" width="5.140625" style="114" bestFit="1" customWidth="1"/>
    <col min="5394" max="5394" width="8.85546875" style="114"/>
    <col min="5395" max="5395" width="4.5703125" style="114" bestFit="1" customWidth="1"/>
    <col min="5396" max="5396" width="4.28515625" style="114" customWidth="1"/>
    <col min="5397" max="5397" width="3.85546875" style="114" customWidth="1"/>
    <col min="5398" max="5398" width="8.85546875" style="114"/>
    <col min="5399" max="5399" width="4.85546875" style="114" bestFit="1" customWidth="1"/>
    <col min="5400" max="5400" width="8.85546875" style="114"/>
    <col min="5401" max="5401" width="4.85546875" style="114" bestFit="1" customWidth="1"/>
    <col min="5402" max="5402" width="8.85546875" style="114"/>
    <col min="5403" max="5403" width="5.140625" style="114" bestFit="1" customWidth="1"/>
    <col min="5404" max="5404" width="8.85546875" style="114"/>
    <col min="5405" max="5405" width="5" style="114" bestFit="1" customWidth="1"/>
    <col min="5406" max="5632" width="8.85546875" style="114"/>
    <col min="5633" max="5633" width="6.85546875" style="114" customWidth="1"/>
    <col min="5634" max="5634" width="8.85546875" style="114"/>
    <col min="5635" max="5635" width="4.85546875" style="114" bestFit="1" customWidth="1"/>
    <col min="5636" max="5636" width="8.85546875" style="114"/>
    <col min="5637" max="5637" width="4.85546875" style="114" bestFit="1" customWidth="1"/>
    <col min="5638" max="5638" width="8.85546875" style="114"/>
    <col min="5639" max="5639" width="5.140625" style="114" bestFit="1" customWidth="1"/>
    <col min="5640" max="5640" width="8.85546875" style="114"/>
    <col min="5641" max="5641" width="4.5703125" style="114" bestFit="1" customWidth="1"/>
    <col min="5642" max="5642" width="4.42578125" style="114" customWidth="1"/>
    <col min="5643" max="5643" width="3" style="114" customWidth="1"/>
    <col min="5644" max="5644" width="8.85546875" style="114"/>
    <col min="5645" max="5645" width="4.85546875" style="114" bestFit="1" customWidth="1"/>
    <col min="5646" max="5646" width="8.85546875" style="114"/>
    <col min="5647" max="5647" width="4.85546875" style="114" bestFit="1" customWidth="1"/>
    <col min="5648" max="5648" width="8.85546875" style="114"/>
    <col min="5649" max="5649" width="5.140625" style="114" bestFit="1" customWidth="1"/>
    <col min="5650" max="5650" width="8.85546875" style="114"/>
    <col min="5651" max="5651" width="4.5703125" style="114" bestFit="1" customWidth="1"/>
    <col min="5652" max="5652" width="4.28515625" style="114" customWidth="1"/>
    <col min="5653" max="5653" width="3.85546875" style="114" customWidth="1"/>
    <col min="5654" max="5654" width="8.85546875" style="114"/>
    <col min="5655" max="5655" width="4.85546875" style="114" bestFit="1" customWidth="1"/>
    <col min="5656" max="5656" width="8.85546875" style="114"/>
    <col min="5657" max="5657" width="4.85546875" style="114" bestFit="1" customWidth="1"/>
    <col min="5658" max="5658" width="8.85546875" style="114"/>
    <col min="5659" max="5659" width="5.140625" style="114" bestFit="1" customWidth="1"/>
    <col min="5660" max="5660" width="8.85546875" style="114"/>
    <col min="5661" max="5661" width="5" style="114" bestFit="1" customWidth="1"/>
    <col min="5662" max="5888" width="8.85546875" style="114"/>
    <col min="5889" max="5889" width="6.85546875" style="114" customWidth="1"/>
    <col min="5890" max="5890" width="8.85546875" style="114"/>
    <col min="5891" max="5891" width="4.85546875" style="114" bestFit="1" customWidth="1"/>
    <col min="5892" max="5892" width="8.85546875" style="114"/>
    <col min="5893" max="5893" width="4.85546875" style="114" bestFit="1" customWidth="1"/>
    <col min="5894" max="5894" width="8.85546875" style="114"/>
    <col min="5895" max="5895" width="5.140625" style="114" bestFit="1" customWidth="1"/>
    <col min="5896" max="5896" width="8.85546875" style="114"/>
    <col min="5897" max="5897" width="4.5703125" style="114" bestFit="1" customWidth="1"/>
    <col min="5898" max="5898" width="4.42578125" style="114" customWidth="1"/>
    <col min="5899" max="5899" width="3" style="114" customWidth="1"/>
    <col min="5900" max="5900" width="8.85546875" style="114"/>
    <col min="5901" max="5901" width="4.85546875" style="114" bestFit="1" customWidth="1"/>
    <col min="5902" max="5902" width="8.85546875" style="114"/>
    <col min="5903" max="5903" width="4.85546875" style="114" bestFit="1" customWidth="1"/>
    <col min="5904" max="5904" width="8.85546875" style="114"/>
    <col min="5905" max="5905" width="5.140625" style="114" bestFit="1" customWidth="1"/>
    <col min="5906" max="5906" width="8.85546875" style="114"/>
    <col min="5907" max="5907" width="4.5703125" style="114" bestFit="1" customWidth="1"/>
    <col min="5908" max="5908" width="4.28515625" style="114" customWidth="1"/>
    <col min="5909" max="5909" width="3.85546875" style="114" customWidth="1"/>
    <col min="5910" max="5910" width="8.85546875" style="114"/>
    <col min="5911" max="5911" width="4.85546875" style="114" bestFit="1" customWidth="1"/>
    <col min="5912" max="5912" width="8.85546875" style="114"/>
    <col min="5913" max="5913" width="4.85546875" style="114" bestFit="1" customWidth="1"/>
    <col min="5914" max="5914" width="8.85546875" style="114"/>
    <col min="5915" max="5915" width="5.140625" style="114" bestFit="1" customWidth="1"/>
    <col min="5916" max="5916" width="8.85546875" style="114"/>
    <col min="5917" max="5917" width="5" style="114" bestFit="1" customWidth="1"/>
    <col min="5918" max="6144" width="8.85546875" style="114"/>
    <col min="6145" max="6145" width="6.85546875" style="114" customWidth="1"/>
    <col min="6146" max="6146" width="8.85546875" style="114"/>
    <col min="6147" max="6147" width="4.85546875" style="114" bestFit="1" customWidth="1"/>
    <col min="6148" max="6148" width="8.85546875" style="114"/>
    <col min="6149" max="6149" width="4.85546875" style="114" bestFit="1" customWidth="1"/>
    <col min="6150" max="6150" width="8.85546875" style="114"/>
    <col min="6151" max="6151" width="5.140625" style="114" bestFit="1" customWidth="1"/>
    <col min="6152" max="6152" width="8.85546875" style="114"/>
    <col min="6153" max="6153" width="4.5703125" style="114" bestFit="1" customWidth="1"/>
    <col min="6154" max="6154" width="4.42578125" style="114" customWidth="1"/>
    <col min="6155" max="6155" width="3" style="114" customWidth="1"/>
    <col min="6156" max="6156" width="8.85546875" style="114"/>
    <col min="6157" max="6157" width="4.85546875" style="114" bestFit="1" customWidth="1"/>
    <col min="6158" max="6158" width="8.85546875" style="114"/>
    <col min="6159" max="6159" width="4.85546875" style="114" bestFit="1" customWidth="1"/>
    <col min="6160" max="6160" width="8.85546875" style="114"/>
    <col min="6161" max="6161" width="5.140625" style="114" bestFit="1" customWidth="1"/>
    <col min="6162" max="6162" width="8.85546875" style="114"/>
    <col min="6163" max="6163" width="4.5703125" style="114" bestFit="1" customWidth="1"/>
    <col min="6164" max="6164" width="4.28515625" style="114" customWidth="1"/>
    <col min="6165" max="6165" width="3.85546875" style="114" customWidth="1"/>
    <col min="6166" max="6166" width="8.85546875" style="114"/>
    <col min="6167" max="6167" width="4.85546875" style="114" bestFit="1" customWidth="1"/>
    <col min="6168" max="6168" width="8.85546875" style="114"/>
    <col min="6169" max="6169" width="4.85546875" style="114" bestFit="1" customWidth="1"/>
    <col min="6170" max="6170" width="8.85546875" style="114"/>
    <col min="6171" max="6171" width="5.140625" style="114" bestFit="1" customWidth="1"/>
    <col min="6172" max="6172" width="8.85546875" style="114"/>
    <col min="6173" max="6173" width="5" style="114" bestFit="1" customWidth="1"/>
    <col min="6174" max="6400" width="8.85546875" style="114"/>
    <col min="6401" max="6401" width="6.85546875" style="114" customWidth="1"/>
    <col min="6402" max="6402" width="8.85546875" style="114"/>
    <col min="6403" max="6403" width="4.85546875" style="114" bestFit="1" customWidth="1"/>
    <col min="6404" max="6404" width="8.85546875" style="114"/>
    <col min="6405" max="6405" width="4.85546875" style="114" bestFit="1" customWidth="1"/>
    <col min="6406" max="6406" width="8.85546875" style="114"/>
    <col min="6407" max="6407" width="5.140625" style="114" bestFit="1" customWidth="1"/>
    <col min="6408" max="6408" width="8.85546875" style="114"/>
    <col min="6409" max="6409" width="4.5703125" style="114" bestFit="1" customWidth="1"/>
    <col min="6410" max="6410" width="4.42578125" style="114" customWidth="1"/>
    <col min="6411" max="6411" width="3" style="114" customWidth="1"/>
    <col min="6412" max="6412" width="8.85546875" style="114"/>
    <col min="6413" max="6413" width="4.85546875" style="114" bestFit="1" customWidth="1"/>
    <col min="6414" max="6414" width="8.85546875" style="114"/>
    <col min="6415" max="6415" width="4.85546875" style="114" bestFit="1" customWidth="1"/>
    <col min="6416" max="6416" width="8.85546875" style="114"/>
    <col min="6417" max="6417" width="5.140625" style="114" bestFit="1" customWidth="1"/>
    <col min="6418" max="6418" width="8.85546875" style="114"/>
    <col min="6419" max="6419" width="4.5703125" style="114" bestFit="1" customWidth="1"/>
    <col min="6420" max="6420" width="4.28515625" style="114" customWidth="1"/>
    <col min="6421" max="6421" width="3.85546875" style="114" customWidth="1"/>
    <col min="6422" max="6422" width="8.85546875" style="114"/>
    <col min="6423" max="6423" width="4.85546875" style="114" bestFit="1" customWidth="1"/>
    <col min="6424" max="6424" width="8.85546875" style="114"/>
    <col min="6425" max="6425" width="4.85546875" style="114" bestFit="1" customWidth="1"/>
    <col min="6426" max="6426" width="8.85546875" style="114"/>
    <col min="6427" max="6427" width="5.140625" style="114" bestFit="1" customWidth="1"/>
    <col min="6428" max="6428" width="8.85546875" style="114"/>
    <col min="6429" max="6429" width="5" style="114" bestFit="1" customWidth="1"/>
    <col min="6430" max="6656" width="8.85546875" style="114"/>
    <col min="6657" max="6657" width="6.85546875" style="114" customWidth="1"/>
    <col min="6658" max="6658" width="8.85546875" style="114"/>
    <col min="6659" max="6659" width="4.85546875" style="114" bestFit="1" customWidth="1"/>
    <col min="6660" max="6660" width="8.85546875" style="114"/>
    <col min="6661" max="6661" width="4.85546875" style="114" bestFit="1" customWidth="1"/>
    <col min="6662" max="6662" width="8.85546875" style="114"/>
    <col min="6663" max="6663" width="5.140625" style="114" bestFit="1" customWidth="1"/>
    <col min="6664" max="6664" width="8.85546875" style="114"/>
    <col min="6665" max="6665" width="4.5703125" style="114" bestFit="1" customWidth="1"/>
    <col min="6666" max="6666" width="4.42578125" style="114" customWidth="1"/>
    <col min="6667" max="6667" width="3" style="114" customWidth="1"/>
    <col min="6668" max="6668" width="8.85546875" style="114"/>
    <col min="6669" max="6669" width="4.85546875" style="114" bestFit="1" customWidth="1"/>
    <col min="6670" max="6670" width="8.85546875" style="114"/>
    <col min="6671" max="6671" width="4.85546875" style="114" bestFit="1" customWidth="1"/>
    <col min="6672" max="6672" width="8.85546875" style="114"/>
    <col min="6673" max="6673" width="5.140625" style="114" bestFit="1" customWidth="1"/>
    <col min="6674" max="6674" width="8.85546875" style="114"/>
    <col min="6675" max="6675" width="4.5703125" style="114" bestFit="1" customWidth="1"/>
    <col min="6676" max="6676" width="4.28515625" style="114" customWidth="1"/>
    <col min="6677" max="6677" width="3.85546875" style="114" customWidth="1"/>
    <col min="6678" max="6678" width="8.85546875" style="114"/>
    <col min="6679" max="6679" width="4.85546875" style="114" bestFit="1" customWidth="1"/>
    <col min="6680" max="6680" width="8.85546875" style="114"/>
    <col min="6681" max="6681" width="4.85546875" style="114" bestFit="1" customWidth="1"/>
    <col min="6682" max="6682" width="8.85546875" style="114"/>
    <col min="6683" max="6683" width="5.140625" style="114" bestFit="1" customWidth="1"/>
    <col min="6684" max="6684" width="8.85546875" style="114"/>
    <col min="6685" max="6685" width="5" style="114" bestFit="1" customWidth="1"/>
    <col min="6686" max="6912" width="8.85546875" style="114"/>
    <col min="6913" max="6913" width="6.85546875" style="114" customWidth="1"/>
    <col min="6914" max="6914" width="8.85546875" style="114"/>
    <col min="6915" max="6915" width="4.85546875" style="114" bestFit="1" customWidth="1"/>
    <col min="6916" max="6916" width="8.85546875" style="114"/>
    <col min="6917" max="6917" width="4.85546875" style="114" bestFit="1" customWidth="1"/>
    <col min="6918" max="6918" width="8.85546875" style="114"/>
    <col min="6919" max="6919" width="5.140625" style="114" bestFit="1" customWidth="1"/>
    <col min="6920" max="6920" width="8.85546875" style="114"/>
    <col min="6921" max="6921" width="4.5703125" style="114" bestFit="1" customWidth="1"/>
    <col min="6922" max="6922" width="4.42578125" style="114" customWidth="1"/>
    <col min="6923" max="6923" width="3" style="114" customWidth="1"/>
    <col min="6924" max="6924" width="8.85546875" style="114"/>
    <col min="6925" max="6925" width="4.85546875" style="114" bestFit="1" customWidth="1"/>
    <col min="6926" max="6926" width="8.85546875" style="114"/>
    <col min="6927" max="6927" width="4.85546875" style="114" bestFit="1" customWidth="1"/>
    <col min="6928" max="6928" width="8.85546875" style="114"/>
    <col min="6929" max="6929" width="5.140625" style="114" bestFit="1" customWidth="1"/>
    <col min="6930" max="6930" width="8.85546875" style="114"/>
    <col min="6931" max="6931" width="4.5703125" style="114" bestFit="1" customWidth="1"/>
    <col min="6932" max="6932" width="4.28515625" style="114" customWidth="1"/>
    <col min="6933" max="6933" width="3.85546875" style="114" customWidth="1"/>
    <col min="6934" max="6934" width="8.85546875" style="114"/>
    <col min="6935" max="6935" width="4.85546875" style="114" bestFit="1" customWidth="1"/>
    <col min="6936" max="6936" width="8.85546875" style="114"/>
    <col min="6937" max="6937" width="4.85546875" style="114" bestFit="1" customWidth="1"/>
    <col min="6938" max="6938" width="8.85546875" style="114"/>
    <col min="6939" max="6939" width="5.140625" style="114" bestFit="1" customWidth="1"/>
    <col min="6940" max="6940" width="8.85546875" style="114"/>
    <col min="6941" max="6941" width="5" style="114" bestFit="1" customWidth="1"/>
    <col min="6942" max="7168" width="8.85546875" style="114"/>
    <col min="7169" max="7169" width="6.85546875" style="114" customWidth="1"/>
    <col min="7170" max="7170" width="8.85546875" style="114"/>
    <col min="7171" max="7171" width="4.85546875" style="114" bestFit="1" customWidth="1"/>
    <col min="7172" max="7172" width="8.85546875" style="114"/>
    <col min="7173" max="7173" width="4.85546875" style="114" bestFit="1" customWidth="1"/>
    <col min="7174" max="7174" width="8.85546875" style="114"/>
    <col min="7175" max="7175" width="5.140625" style="114" bestFit="1" customWidth="1"/>
    <col min="7176" max="7176" width="8.85546875" style="114"/>
    <col min="7177" max="7177" width="4.5703125" style="114" bestFit="1" customWidth="1"/>
    <col min="7178" max="7178" width="4.42578125" style="114" customWidth="1"/>
    <col min="7179" max="7179" width="3" style="114" customWidth="1"/>
    <col min="7180" max="7180" width="8.85546875" style="114"/>
    <col min="7181" max="7181" width="4.85546875" style="114" bestFit="1" customWidth="1"/>
    <col min="7182" max="7182" width="8.85546875" style="114"/>
    <col min="7183" max="7183" width="4.85546875" style="114" bestFit="1" customWidth="1"/>
    <col min="7184" max="7184" width="8.85546875" style="114"/>
    <col min="7185" max="7185" width="5.140625" style="114" bestFit="1" customWidth="1"/>
    <col min="7186" max="7186" width="8.85546875" style="114"/>
    <col min="7187" max="7187" width="4.5703125" style="114" bestFit="1" customWidth="1"/>
    <col min="7188" max="7188" width="4.28515625" style="114" customWidth="1"/>
    <col min="7189" max="7189" width="3.85546875" style="114" customWidth="1"/>
    <col min="7190" max="7190" width="8.85546875" style="114"/>
    <col min="7191" max="7191" width="4.85546875" style="114" bestFit="1" customWidth="1"/>
    <col min="7192" max="7192" width="8.85546875" style="114"/>
    <col min="7193" max="7193" width="4.85546875" style="114" bestFit="1" customWidth="1"/>
    <col min="7194" max="7194" width="8.85546875" style="114"/>
    <col min="7195" max="7195" width="5.140625" style="114" bestFit="1" customWidth="1"/>
    <col min="7196" max="7196" width="8.85546875" style="114"/>
    <col min="7197" max="7197" width="5" style="114" bestFit="1" customWidth="1"/>
    <col min="7198" max="7424" width="8.85546875" style="114"/>
    <col min="7425" max="7425" width="6.85546875" style="114" customWidth="1"/>
    <col min="7426" max="7426" width="8.85546875" style="114"/>
    <col min="7427" max="7427" width="4.85546875" style="114" bestFit="1" customWidth="1"/>
    <col min="7428" max="7428" width="8.85546875" style="114"/>
    <col min="7429" max="7429" width="4.85546875" style="114" bestFit="1" customWidth="1"/>
    <col min="7430" max="7430" width="8.85546875" style="114"/>
    <col min="7431" max="7431" width="5.140625" style="114" bestFit="1" customWidth="1"/>
    <col min="7432" max="7432" width="8.85546875" style="114"/>
    <col min="7433" max="7433" width="4.5703125" style="114" bestFit="1" customWidth="1"/>
    <col min="7434" max="7434" width="4.42578125" style="114" customWidth="1"/>
    <col min="7435" max="7435" width="3" style="114" customWidth="1"/>
    <col min="7436" max="7436" width="8.85546875" style="114"/>
    <col min="7437" max="7437" width="4.85546875" style="114" bestFit="1" customWidth="1"/>
    <col min="7438" max="7438" width="8.85546875" style="114"/>
    <col min="7439" max="7439" width="4.85546875" style="114" bestFit="1" customWidth="1"/>
    <col min="7440" max="7440" width="8.85546875" style="114"/>
    <col min="7441" max="7441" width="5.140625" style="114" bestFit="1" customWidth="1"/>
    <col min="7442" max="7442" width="8.85546875" style="114"/>
    <col min="7443" max="7443" width="4.5703125" style="114" bestFit="1" customWidth="1"/>
    <col min="7444" max="7444" width="4.28515625" style="114" customWidth="1"/>
    <col min="7445" max="7445" width="3.85546875" style="114" customWidth="1"/>
    <col min="7446" max="7446" width="8.85546875" style="114"/>
    <col min="7447" max="7447" width="4.85546875" style="114" bestFit="1" customWidth="1"/>
    <col min="7448" max="7448" width="8.85546875" style="114"/>
    <col min="7449" max="7449" width="4.85546875" style="114" bestFit="1" customWidth="1"/>
    <col min="7450" max="7450" width="8.85546875" style="114"/>
    <col min="7451" max="7451" width="5.140625" style="114" bestFit="1" customWidth="1"/>
    <col min="7452" max="7452" width="8.85546875" style="114"/>
    <col min="7453" max="7453" width="5" style="114" bestFit="1" customWidth="1"/>
    <col min="7454" max="7680" width="8.85546875" style="114"/>
    <col min="7681" max="7681" width="6.85546875" style="114" customWidth="1"/>
    <col min="7682" max="7682" width="8.85546875" style="114"/>
    <col min="7683" max="7683" width="4.85546875" style="114" bestFit="1" customWidth="1"/>
    <col min="7684" max="7684" width="8.85546875" style="114"/>
    <col min="7685" max="7685" width="4.85546875" style="114" bestFit="1" customWidth="1"/>
    <col min="7686" max="7686" width="8.85546875" style="114"/>
    <col min="7687" max="7687" width="5.140625" style="114" bestFit="1" customWidth="1"/>
    <col min="7688" max="7688" width="8.85546875" style="114"/>
    <col min="7689" max="7689" width="4.5703125" style="114" bestFit="1" customWidth="1"/>
    <col min="7690" max="7690" width="4.42578125" style="114" customWidth="1"/>
    <col min="7691" max="7691" width="3" style="114" customWidth="1"/>
    <col min="7692" max="7692" width="8.85546875" style="114"/>
    <col min="7693" max="7693" width="4.85546875" style="114" bestFit="1" customWidth="1"/>
    <col min="7694" max="7694" width="8.85546875" style="114"/>
    <col min="7695" max="7695" width="4.85546875" style="114" bestFit="1" customWidth="1"/>
    <col min="7696" max="7696" width="8.85546875" style="114"/>
    <col min="7697" max="7697" width="5.140625" style="114" bestFit="1" customWidth="1"/>
    <col min="7698" max="7698" width="8.85546875" style="114"/>
    <col min="7699" max="7699" width="4.5703125" style="114" bestFit="1" customWidth="1"/>
    <col min="7700" max="7700" width="4.28515625" style="114" customWidth="1"/>
    <col min="7701" max="7701" width="3.85546875" style="114" customWidth="1"/>
    <col min="7702" max="7702" width="8.85546875" style="114"/>
    <col min="7703" max="7703" width="4.85546875" style="114" bestFit="1" customWidth="1"/>
    <col min="7704" max="7704" width="8.85546875" style="114"/>
    <col min="7705" max="7705" width="4.85546875" style="114" bestFit="1" customWidth="1"/>
    <col min="7706" max="7706" width="8.85546875" style="114"/>
    <col min="7707" max="7707" width="5.140625" style="114" bestFit="1" customWidth="1"/>
    <col min="7708" max="7708" width="8.85546875" style="114"/>
    <col min="7709" max="7709" width="5" style="114" bestFit="1" customWidth="1"/>
    <col min="7710" max="7936" width="8.85546875" style="114"/>
    <col min="7937" max="7937" width="6.85546875" style="114" customWidth="1"/>
    <col min="7938" max="7938" width="8.85546875" style="114"/>
    <col min="7939" max="7939" width="4.85546875" style="114" bestFit="1" customWidth="1"/>
    <col min="7940" max="7940" width="8.85546875" style="114"/>
    <col min="7941" max="7941" width="4.85546875" style="114" bestFit="1" customWidth="1"/>
    <col min="7942" max="7942" width="8.85546875" style="114"/>
    <col min="7943" max="7943" width="5.140625" style="114" bestFit="1" customWidth="1"/>
    <col min="7944" max="7944" width="8.85546875" style="114"/>
    <col min="7945" max="7945" width="4.5703125" style="114" bestFit="1" customWidth="1"/>
    <col min="7946" max="7946" width="4.42578125" style="114" customWidth="1"/>
    <col min="7947" max="7947" width="3" style="114" customWidth="1"/>
    <col min="7948" max="7948" width="8.85546875" style="114"/>
    <col min="7949" max="7949" width="4.85546875" style="114" bestFit="1" customWidth="1"/>
    <col min="7950" max="7950" width="8.85546875" style="114"/>
    <col min="7951" max="7951" width="4.85546875" style="114" bestFit="1" customWidth="1"/>
    <col min="7952" max="7952" width="8.85546875" style="114"/>
    <col min="7953" max="7953" width="5.140625" style="114" bestFit="1" customWidth="1"/>
    <col min="7954" max="7954" width="8.85546875" style="114"/>
    <col min="7955" max="7955" width="4.5703125" style="114" bestFit="1" customWidth="1"/>
    <col min="7956" max="7956" width="4.28515625" style="114" customWidth="1"/>
    <col min="7957" max="7957" width="3.85546875" style="114" customWidth="1"/>
    <col min="7958" max="7958" width="8.85546875" style="114"/>
    <col min="7959" max="7959" width="4.85546875" style="114" bestFit="1" customWidth="1"/>
    <col min="7960" max="7960" width="8.85546875" style="114"/>
    <col min="7961" max="7961" width="4.85546875" style="114" bestFit="1" customWidth="1"/>
    <col min="7962" max="7962" width="8.85546875" style="114"/>
    <col min="7963" max="7963" width="5.140625" style="114" bestFit="1" customWidth="1"/>
    <col min="7964" max="7964" width="8.85546875" style="114"/>
    <col min="7965" max="7965" width="5" style="114" bestFit="1" customWidth="1"/>
    <col min="7966" max="8192" width="8.85546875" style="114"/>
    <col min="8193" max="8193" width="6.85546875" style="114" customWidth="1"/>
    <col min="8194" max="8194" width="8.85546875" style="114"/>
    <col min="8195" max="8195" width="4.85546875" style="114" bestFit="1" customWidth="1"/>
    <col min="8196" max="8196" width="8.85546875" style="114"/>
    <col min="8197" max="8197" width="4.85546875" style="114" bestFit="1" customWidth="1"/>
    <col min="8198" max="8198" width="8.85546875" style="114"/>
    <col min="8199" max="8199" width="5.140625" style="114" bestFit="1" customWidth="1"/>
    <col min="8200" max="8200" width="8.85546875" style="114"/>
    <col min="8201" max="8201" width="4.5703125" style="114" bestFit="1" customWidth="1"/>
    <col min="8202" max="8202" width="4.42578125" style="114" customWidth="1"/>
    <col min="8203" max="8203" width="3" style="114" customWidth="1"/>
    <col min="8204" max="8204" width="8.85546875" style="114"/>
    <col min="8205" max="8205" width="4.85546875" style="114" bestFit="1" customWidth="1"/>
    <col min="8206" max="8206" width="8.85546875" style="114"/>
    <col min="8207" max="8207" width="4.85546875" style="114" bestFit="1" customWidth="1"/>
    <col min="8208" max="8208" width="8.85546875" style="114"/>
    <col min="8209" max="8209" width="5.140625" style="114" bestFit="1" customWidth="1"/>
    <col min="8210" max="8210" width="8.85546875" style="114"/>
    <col min="8211" max="8211" width="4.5703125" style="114" bestFit="1" customWidth="1"/>
    <col min="8212" max="8212" width="4.28515625" style="114" customWidth="1"/>
    <col min="8213" max="8213" width="3.85546875" style="114" customWidth="1"/>
    <col min="8214" max="8214" width="8.85546875" style="114"/>
    <col min="8215" max="8215" width="4.85546875" style="114" bestFit="1" customWidth="1"/>
    <col min="8216" max="8216" width="8.85546875" style="114"/>
    <col min="8217" max="8217" width="4.85546875" style="114" bestFit="1" customWidth="1"/>
    <col min="8218" max="8218" width="8.85546875" style="114"/>
    <col min="8219" max="8219" width="5.140625" style="114" bestFit="1" customWidth="1"/>
    <col min="8220" max="8220" width="8.85546875" style="114"/>
    <col min="8221" max="8221" width="5" style="114" bestFit="1" customWidth="1"/>
    <col min="8222" max="8448" width="8.85546875" style="114"/>
    <col min="8449" max="8449" width="6.85546875" style="114" customWidth="1"/>
    <col min="8450" max="8450" width="8.85546875" style="114"/>
    <col min="8451" max="8451" width="4.85546875" style="114" bestFit="1" customWidth="1"/>
    <col min="8452" max="8452" width="8.85546875" style="114"/>
    <col min="8453" max="8453" width="4.85546875" style="114" bestFit="1" customWidth="1"/>
    <col min="8454" max="8454" width="8.85546875" style="114"/>
    <col min="8455" max="8455" width="5.140625" style="114" bestFit="1" customWidth="1"/>
    <col min="8456" max="8456" width="8.85546875" style="114"/>
    <col min="8457" max="8457" width="4.5703125" style="114" bestFit="1" customWidth="1"/>
    <col min="8458" max="8458" width="4.42578125" style="114" customWidth="1"/>
    <col min="8459" max="8459" width="3" style="114" customWidth="1"/>
    <col min="8460" max="8460" width="8.85546875" style="114"/>
    <col min="8461" max="8461" width="4.85546875" style="114" bestFit="1" customWidth="1"/>
    <col min="8462" max="8462" width="8.85546875" style="114"/>
    <col min="8463" max="8463" width="4.85546875" style="114" bestFit="1" customWidth="1"/>
    <col min="8464" max="8464" width="8.85546875" style="114"/>
    <col min="8465" max="8465" width="5.140625" style="114" bestFit="1" customWidth="1"/>
    <col min="8466" max="8466" width="8.85546875" style="114"/>
    <col min="8467" max="8467" width="4.5703125" style="114" bestFit="1" customWidth="1"/>
    <col min="8468" max="8468" width="4.28515625" style="114" customWidth="1"/>
    <col min="8469" max="8469" width="3.85546875" style="114" customWidth="1"/>
    <col min="8470" max="8470" width="8.85546875" style="114"/>
    <col min="8471" max="8471" width="4.85546875" style="114" bestFit="1" customWidth="1"/>
    <col min="8472" max="8472" width="8.85546875" style="114"/>
    <col min="8473" max="8473" width="4.85546875" style="114" bestFit="1" customWidth="1"/>
    <col min="8474" max="8474" width="8.85546875" style="114"/>
    <col min="8475" max="8475" width="5.140625" style="114" bestFit="1" customWidth="1"/>
    <col min="8476" max="8476" width="8.85546875" style="114"/>
    <col min="8477" max="8477" width="5" style="114" bestFit="1" customWidth="1"/>
    <col min="8478" max="8704" width="8.85546875" style="114"/>
    <col min="8705" max="8705" width="6.85546875" style="114" customWidth="1"/>
    <col min="8706" max="8706" width="8.85546875" style="114"/>
    <col min="8707" max="8707" width="4.85546875" style="114" bestFit="1" customWidth="1"/>
    <col min="8708" max="8708" width="8.85546875" style="114"/>
    <col min="8709" max="8709" width="4.85546875" style="114" bestFit="1" customWidth="1"/>
    <col min="8710" max="8710" width="8.85546875" style="114"/>
    <col min="8711" max="8711" width="5.140625" style="114" bestFit="1" customWidth="1"/>
    <col min="8712" max="8712" width="8.85546875" style="114"/>
    <col min="8713" max="8713" width="4.5703125" style="114" bestFit="1" customWidth="1"/>
    <col min="8714" max="8714" width="4.42578125" style="114" customWidth="1"/>
    <col min="8715" max="8715" width="3" style="114" customWidth="1"/>
    <col min="8716" max="8716" width="8.85546875" style="114"/>
    <col min="8717" max="8717" width="4.85546875" style="114" bestFit="1" customWidth="1"/>
    <col min="8718" max="8718" width="8.85546875" style="114"/>
    <col min="8719" max="8719" width="4.85546875" style="114" bestFit="1" customWidth="1"/>
    <col min="8720" max="8720" width="8.85546875" style="114"/>
    <col min="8721" max="8721" width="5.140625" style="114" bestFit="1" customWidth="1"/>
    <col min="8722" max="8722" width="8.85546875" style="114"/>
    <col min="8723" max="8723" width="4.5703125" style="114" bestFit="1" customWidth="1"/>
    <col min="8724" max="8724" width="4.28515625" style="114" customWidth="1"/>
    <col min="8725" max="8725" width="3.85546875" style="114" customWidth="1"/>
    <col min="8726" max="8726" width="8.85546875" style="114"/>
    <col min="8727" max="8727" width="4.85546875" style="114" bestFit="1" customWidth="1"/>
    <col min="8728" max="8728" width="8.85546875" style="114"/>
    <col min="8729" max="8729" width="4.85546875" style="114" bestFit="1" customWidth="1"/>
    <col min="8730" max="8730" width="8.85546875" style="114"/>
    <col min="8731" max="8731" width="5.140625" style="114" bestFit="1" customWidth="1"/>
    <col min="8732" max="8732" width="8.85546875" style="114"/>
    <col min="8733" max="8733" width="5" style="114" bestFit="1" customWidth="1"/>
    <col min="8734" max="8960" width="8.85546875" style="114"/>
    <col min="8961" max="8961" width="6.85546875" style="114" customWidth="1"/>
    <col min="8962" max="8962" width="8.85546875" style="114"/>
    <col min="8963" max="8963" width="4.85546875" style="114" bestFit="1" customWidth="1"/>
    <col min="8964" max="8964" width="8.85546875" style="114"/>
    <col min="8965" max="8965" width="4.85546875" style="114" bestFit="1" customWidth="1"/>
    <col min="8966" max="8966" width="8.85546875" style="114"/>
    <col min="8967" max="8967" width="5.140625" style="114" bestFit="1" customWidth="1"/>
    <col min="8968" max="8968" width="8.85546875" style="114"/>
    <col min="8969" max="8969" width="4.5703125" style="114" bestFit="1" customWidth="1"/>
    <col min="8970" max="8970" width="4.42578125" style="114" customWidth="1"/>
    <col min="8971" max="8971" width="3" style="114" customWidth="1"/>
    <col min="8972" max="8972" width="8.85546875" style="114"/>
    <col min="8973" max="8973" width="4.85546875" style="114" bestFit="1" customWidth="1"/>
    <col min="8974" max="8974" width="8.85546875" style="114"/>
    <col min="8975" max="8975" width="4.85546875" style="114" bestFit="1" customWidth="1"/>
    <col min="8976" max="8976" width="8.85546875" style="114"/>
    <col min="8977" max="8977" width="5.140625" style="114" bestFit="1" customWidth="1"/>
    <col min="8978" max="8978" width="8.85546875" style="114"/>
    <col min="8979" max="8979" width="4.5703125" style="114" bestFit="1" customWidth="1"/>
    <col min="8980" max="8980" width="4.28515625" style="114" customWidth="1"/>
    <col min="8981" max="8981" width="3.85546875" style="114" customWidth="1"/>
    <col min="8982" max="8982" width="8.85546875" style="114"/>
    <col min="8983" max="8983" width="4.85546875" style="114" bestFit="1" customWidth="1"/>
    <col min="8984" max="8984" width="8.85546875" style="114"/>
    <col min="8985" max="8985" width="4.85546875" style="114" bestFit="1" customWidth="1"/>
    <col min="8986" max="8986" width="8.85546875" style="114"/>
    <col min="8987" max="8987" width="5.140625" style="114" bestFit="1" customWidth="1"/>
    <col min="8988" max="8988" width="8.85546875" style="114"/>
    <col min="8989" max="8989" width="5" style="114" bestFit="1" customWidth="1"/>
    <col min="8990" max="9216" width="8.85546875" style="114"/>
    <col min="9217" max="9217" width="6.85546875" style="114" customWidth="1"/>
    <col min="9218" max="9218" width="8.85546875" style="114"/>
    <col min="9219" max="9219" width="4.85546875" style="114" bestFit="1" customWidth="1"/>
    <col min="9220" max="9220" width="8.85546875" style="114"/>
    <col min="9221" max="9221" width="4.85546875" style="114" bestFit="1" customWidth="1"/>
    <col min="9222" max="9222" width="8.85546875" style="114"/>
    <col min="9223" max="9223" width="5.140625" style="114" bestFit="1" customWidth="1"/>
    <col min="9224" max="9224" width="8.85546875" style="114"/>
    <col min="9225" max="9225" width="4.5703125" style="114" bestFit="1" customWidth="1"/>
    <col min="9226" max="9226" width="4.42578125" style="114" customWidth="1"/>
    <col min="9227" max="9227" width="3" style="114" customWidth="1"/>
    <col min="9228" max="9228" width="8.85546875" style="114"/>
    <col min="9229" max="9229" width="4.85546875" style="114" bestFit="1" customWidth="1"/>
    <col min="9230" max="9230" width="8.85546875" style="114"/>
    <col min="9231" max="9231" width="4.85546875" style="114" bestFit="1" customWidth="1"/>
    <col min="9232" max="9232" width="8.85546875" style="114"/>
    <col min="9233" max="9233" width="5.140625" style="114" bestFit="1" customWidth="1"/>
    <col min="9234" max="9234" width="8.85546875" style="114"/>
    <col min="9235" max="9235" width="4.5703125" style="114" bestFit="1" customWidth="1"/>
    <col min="9236" max="9236" width="4.28515625" style="114" customWidth="1"/>
    <col min="9237" max="9237" width="3.85546875" style="114" customWidth="1"/>
    <col min="9238" max="9238" width="8.85546875" style="114"/>
    <col min="9239" max="9239" width="4.85546875" style="114" bestFit="1" customWidth="1"/>
    <col min="9240" max="9240" width="8.85546875" style="114"/>
    <col min="9241" max="9241" width="4.85546875" style="114" bestFit="1" customWidth="1"/>
    <col min="9242" max="9242" width="8.85546875" style="114"/>
    <col min="9243" max="9243" width="5.140625" style="114" bestFit="1" customWidth="1"/>
    <col min="9244" max="9244" width="8.85546875" style="114"/>
    <col min="9245" max="9245" width="5" style="114" bestFit="1" customWidth="1"/>
    <col min="9246" max="9472" width="8.85546875" style="114"/>
    <col min="9473" max="9473" width="6.85546875" style="114" customWidth="1"/>
    <col min="9474" max="9474" width="8.85546875" style="114"/>
    <col min="9475" max="9475" width="4.85546875" style="114" bestFit="1" customWidth="1"/>
    <col min="9476" max="9476" width="8.85546875" style="114"/>
    <col min="9477" max="9477" width="4.85546875" style="114" bestFit="1" customWidth="1"/>
    <col min="9478" max="9478" width="8.85546875" style="114"/>
    <col min="9479" max="9479" width="5.140625" style="114" bestFit="1" customWidth="1"/>
    <col min="9480" max="9480" width="8.85546875" style="114"/>
    <col min="9481" max="9481" width="4.5703125" style="114" bestFit="1" customWidth="1"/>
    <col min="9482" max="9482" width="4.42578125" style="114" customWidth="1"/>
    <col min="9483" max="9483" width="3" style="114" customWidth="1"/>
    <col min="9484" max="9484" width="8.85546875" style="114"/>
    <col min="9485" max="9485" width="4.85546875" style="114" bestFit="1" customWidth="1"/>
    <col min="9486" max="9486" width="8.85546875" style="114"/>
    <col min="9487" max="9487" width="4.85546875" style="114" bestFit="1" customWidth="1"/>
    <col min="9488" max="9488" width="8.85546875" style="114"/>
    <col min="9489" max="9489" width="5.140625" style="114" bestFit="1" customWidth="1"/>
    <col min="9490" max="9490" width="8.85546875" style="114"/>
    <col min="9491" max="9491" width="4.5703125" style="114" bestFit="1" customWidth="1"/>
    <col min="9492" max="9492" width="4.28515625" style="114" customWidth="1"/>
    <col min="9493" max="9493" width="3.85546875" style="114" customWidth="1"/>
    <col min="9494" max="9494" width="8.85546875" style="114"/>
    <col min="9495" max="9495" width="4.85546875" style="114" bestFit="1" customWidth="1"/>
    <col min="9496" max="9496" width="8.85546875" style="114"/>
    <col min="9497" max="9497" width="4.85546875" style="114" bestFit="1" customWidth="1"/>
    <col min="9498" max="9498" width="8.85546875" style="114"/>
    <col min="9499" max="9499" width="5.140625" style="114" bestFit="1" customWidth="1"/>
    <col min="9500" max="9500" width="8.85546875" style="114"/>
    <col min="9501" max="9501" width="5" style="114" bestFit="1" customWidth="1"/>
    <col min="9502" max="9728" width="8.85546875" style="114"/>
    <col min="9729" max="9729" width="6.85546875" style="114" customWidth="1"/>
    <col min="9730" max="9730" width="8.85546875" style="114"/>
    <col min="9731" max="9731" width="4.85546875" style="114" bestFit="1" customWidth="1"/>
    <col min="9732" max="9732" width="8.85546875" style="114"/>
    <col min="9733" max="9733" width="4.85546875" style="114" bestFit="1" customWidth="1"/>
    <col min="9734" max="9734" width="8.85546875" style="114"/>
    <col min="9735" max="9735" width="5.140625" style="114" bestFit="1" customWidth="1"/>
    <col min="9736" max="9736" width="8.85546875" style="114"/>
    <col min="9737" max="9737" width="4.5703125" style="114" bestFit="1" customWidth="1"/>
    <col min="9738" max="9738" width="4.42578125" style="114" customWidth="1"/>
    <col min="9739" max="9739" width="3" style="114" customWidth="1"/>
    <col min="9740" max="9740" width="8.85546875" style="114"/>
    <col min="9741" max="9741" width="4.85546875" style="114" bestFit="1" customWidth="1"/>
    <col min="9742" max="9742" width="8.85546875" style="114"/>
    <col min="9743" max="9743" width="4.85546875" style="114" bestFit="1" customWidth="1"/>
    <col min="9744" max="9744" width="8.85546875" style="114"/>
    <col min="9745" max="9745" width="5.140625" style="114" bestFit="1" customWidth="1"/>
    <col min="9746" max="9746" width="8.85546875" style="114"/>
    <col min="9747" max="9747" width="4.5703125" style="114" bestFit="1" customWidth="1"/>
    <col min="9748" max="9748" width="4.28515625" style="114" customWidth="1"/>
    <col min="9749" max="9749" width="3.85546875" style="114" customWidth="1"/>
    <col min="9750" max="9750" width="8.85546875" style="114"/>
    <col min="9751" max="9751" width="4.85546875" style="114" bestFit="1" customWidth="1"/>
    <col min="9752" max="9752" width="8.85546875" style="114"/>
    <col min="9753" max="9753" width="4.85546875" style="114" bestFit="1" customWidth="1"/>
    <col min="9754" max="9754" width="8.85546875" style="114"/>
    <col min="9755" max="9755" width="5.140625" style="114" bestFit="1" customWidth="1"/>
    <col min="9756" max="9756" width="8.85546875" style="114"/>
    <col min="9757" max="9757" width="5" style="114" bestFit="1" customWidth="1"/>
    <col min="9758" max="9984" width="8.85546875" style="114"/>
    <col min="9985" max="9985" width="6.85546875" style="114" customWidth="1"/>
    <col min="9986" max="9986" width="8.85546875" style="114"/>
    <col min="9987" max="9987" width="4.85546875" style="114" bestFit="1" customWidth="1"/>
    <col min="9988" max="9988" width="8.85546875" style="114"/>
    <col min="9989" max="9989" width="4.85546875" style="114" bestFit="1" customWidth="1"/>
    <col min="9990" max="9990" width="8.85546875" style="114"/>
    <col min="9991" max="9991" width="5.140625" style="114" bestFit="1" customWidth="1"/>
    <col min="9992" max="9992" width="8.85546875" style="114"/>
    <col min="9993" max="9993" width="4.5703125" style="114" bestFit="1" customWidth="1"/>
    <col min="9994" max="9994" width="4.42578125" style="114" customWidth="1"/>
    <col min="9995" max="9995" width="3" style="114" customWidth="1"/>
    <col min="9996" max="9996" width="8.85546875" style="114"/>
    <col min="9997" max="9997" width="4.85546875" style="114" bestFit="1" customWidth="1"/>
    <col min="9998" max="9998" width="8.85546875" style="114"/>
    <col min="9999" max="9999" width="4.85546875" style="114" bestFit="1" customWidth="1"/>
    <col min="10000" max="10000" width="8.85546875" style="114"/>
    <col min="10001" max="10001" width="5.140625" style="114" bestFit="1" customWidth="1"/>
    <col min="10002" max="10002" width="8.85546875" style="114"/>
    <col min="10003" max="10003" width="4.5703125" style="114" bestFit="1" customWidth="1"/>
    <col min="10004" max="10004" width="4.28515625" style="114" customWidth="1"/>
    <col min="10005" max="10005" width="3.85546875" style="114" customWidth="1"/>
    <col min="10006" max="10006" width="8.85546875" style="114"/>
    <col min="10007" max="10007" width="4.85546875" style="114" bestFit="1" customWidth="1"/>
    <col min="10008" max="10008" width="8.85546875" style="114"/>
    <col min="10009" max="10009" width="4.85546875" style="114" bestFit="1" customWidth="1"/>
    <col min="10010" max="10010" width="8.85546875" style="114"/>
    <col min="10011" max="10011" width="5.140625" style="114" bestFit="1" customWidth="1"/>
    <col min="10012" max="10012" width="8.85546875" style="114"/>
    <col min="10013" max="10013" width="5" style="114" bestFit="1" customWidth="1"/>
    <col min="10014" max="10240" width="8.85546875" style="114"/>
    <col min="10241" max="10241" width="6.85546875" style="114" customWidth="1"/>
    <col min="10242" max="10242" width="8.85546875" style="114"/>
    <col min="10243" max="10243" width="4.85546875" style="114" bestFit="1" customWidth="1"/>
    <col min="10244" max="10244" width="8.85546875" style="114"/>
    <col min="10245" max="10245" width="4.85546875" style="114" bestFit="1" customWidth="1"/>
    <col min="10246" max="10246" width="8.85546875" style="114"/>
    <col min="10247" max="10247" width="5.140625" style="114" bestFit="1" customWidth="1"/>
    <col min="10248" max="10248" width="8.85546875" style="114"/>
    <col min="10249" max="10249" width="4.5703125" style="114" bestFit="1" customWidth="1"/>
    <col min="10250" max="10250" width="4.42578125" style="114" customWidth="1"/>
    <col min="10251" max="10251" width="3" style="114" customWidth="1"/>
    <col min="10252" max="10252" width="8.85546875" style="114"/>
    <col min="10253" max="10253" width="4.85546875" style="114" bestFit="1" customWidth="1"/>
    <col min="10254" max="10254" width="8.85546875" style="114"/>
    <col min="10255" max="10255" width="4.85546875" style="114" bestFit="1" customWidth="1"/>
    <col min="10256" max="10256" width="8.85546875" style="114"/>
    <col min="10257" max="10257" width="5.140625" style="114" bestFit="1" customWidth="1"/>
    <col min="10258" max="10258" width="8.85546875" style="114"/>
    <col min="10259" max="10259" width="4.5703125" style="114" bestFit="1" customWidth="1"/>
    <col min="10260" max="10260" width="4.28515625" style="114" customWidth="1"/>
    <col min="10261" max="10261" width="3.85546875" style="114" customWidth="1"/>
    <col min="10262" max="10262" width="8.85546875" style="114"/>
    <col min="10263" max="10263" width="4.85546875" style="114" bestFit="1" customWidth="1"/>
    <col min="10264" max="10264" width="8.85546875" style="114"/>
    <col min="10265" max="10265" width="4.85546875" style="114" bestFit="1" customWidth="1"/>
    <col min="10266" max="10266" width="8.85546875" style="114"/>
    <col min="10267" max="10267" width="5.140625" style="114" bestFit="1" customWidth="1"/>
    <col min="10268" max="10268" width="8.85546875" style="114"/>
    <col min="10269" max="10269" width="5" style="114" bestFit="1" customWidth="1"/>
    <col min="10270" max="10496" width="8.85546875" style="114"/>
    <col min="10497" max="10497" width="6.85546875" style="114" customWidth="1"/>
    <col min="10498" max="10498" width="8.85546875" style="114"/>
    <col min="10499" max="10499" width="4.85546875" style="114" bestFit="1" customWidth="1"/>
    <col min="10500" max="10500" width="8.85546875" style="114"/>
    <col min="10501" max="10501" width="4.85546875" style="114" bestFit="1" customWidth="1"/>
    <col min="10502" max="10502" width="8.85546875" style="114"/>
    <col min="10503" max="10503" width="5.140625" style="114" bestFit="1" customWidth="1"/>
    <col min="10504" max="10504" width="8.85546875" style="114"/>
    <col min="10505" max="10505" width="4.5703125" style="114" bestFit="1" customWidth="1"/>
    <col min="10506" max="10506" width="4.42578125" style="114" customWidth="1"/>
    <col min="10507" max="10507" width="3" style="114" customWidth="1"/>
    <col min="10508" max="10508" width="8.85546875" style="114"/>
    <col min="10509" max="10509" width="4.85546875" style="114" bestFit="1" customWidth="1"/>
    <col min="10510" max="10510" width="8.85546875" style="114"/>
    <col min="10511" max="10511" width="4.85546875" style="114" bestFit="1" customWidth="1"/>
    <col min="10512" max="10512" width="8.85546875" style="114"/>
    <col min="10513" max="10513" width="5.140625" style="114" bestFit="1" customWidth="1"/>
    <col min="10514" max="10514" width="8.85546875" style="114"/>
    <col min="10515" max="10515" width="4.5703125" style="114" bestFit="1" customWidth="1"/>
    <col min="10516" max="10516" width="4.28515625" style="114" customWidth="1"/>
    <col min="10517" max="10517" width="3.85546875" style="114" customWidth="1"/>
    <col min="10518" max="10518" width="8.85546875" style="114"/>
    <col min="10519" max="10519" width="4.85546875" style="114" bestFit="1" customWidth="1"/>
    <col min="10520" max="10520" width="8.85546875" style="114"/>
    <col min="10521" max="10521" width="4.85546875" style="114" bestFit="1" customWidth="1"/>
    <col min="10522" max="10522" width="8.85546875" style="114"/>
    <col min="10523" max="10523" width="5.140625" style="114" bestFit="1" customWidth="1"/>
    <col min="10524" max="10524" width="8.85546875" style="114"/>
    <col min="10525" max="10525" width="5" style="114" bestFit="1" customWidth="1"/>
    <col min="10526" max="10752" width="8.85546875" style="114"/>
    <col min="10753" max="10753" width="6.85546875" style="114" customWidth="1"/>
    <col min="10754" max="10754" width="8.85546875" style="114"/>
    <col min="10755" max="10755" width="4.85546875" style="114" bestFit="1" customWidth="1"/>
    <col min="10756" max="10756" width="8.85546875" style="114"/>
    <col min="10757" max="10757" width="4.85546875" style="114" bestFit="1" customWidth="1"/>
    <col min="10758" max="10758" width="8.85546875" style="114"/>
    <col min="10759" max="10759" width="5.140625" style="114" bestFit="1" customWidth="1"/>
    <col min="10760" max="10760" width="8.85546875" style="114"/>
    <col min="10761" max="10761" width="4.5703125" style="114" bestFit="1" customWidth="1"/>
    <col min="10762" max="10762" width="4.42578125" style="114" customWidth="1"/>
    <col min="10763" max="10763" width="3" style="114" customWidth="1"/>
    <col min="10764" max="10764" width="8.85546875" style="114"/>
    <col min="10765" max="10765" width="4.85546875" style="114" bestFit="1" customWidth="1"/>
    <col min="10766" max="10766" width="8.85546875" style="114"/>
    <col min="10767" max="10767" width="4.85546875" style="114" bestFit="1" customWidth="1"/>
    <col min="10768" max="10768" width="8.85546875" style="114"/>
    <col min="10769" max="10769" width="5.140625" style="114" bestFit="1" customWidth="1"/>
    <col min="10770" max="10770" width="8.85546875" style="114"/>
    <col min="10771" max="10771" width="4.5703125" style="114" bestFit="1" customWidth="1"/>
    <col min="10772" max="10772" width="4.28515625" style="114" customWidth="1"/>
    <col min="10773" max="10773" width="3.85546875" style="114" customWidth="1"/>
    <col min="10774" max="10774" width="8.85546875" style="114"/>
    <col min="10775" max="10775" width="4.85546875" style="114" bestFit="1" customWidth="1"/>
    <col min="10776" max="10776" width="8.85546875" style="114"/>
    <col min="10777" max="10777" width="4.85546875" style="114" bestFit="1" customWidth="1"/>
    <col min="10778" max="10778" width="8.85546875" style="114"/>
    <col min="10779" max="10779" width="5.140625" style="114" bestFit="1" customWidth="1"/>
    <col min="10780" max="10780" width="8.85546875" style="114"/>
    <col min="10781" max="10781" width="5" style="114" bestFit="1" customWidth="1"/>
    <col min="10782" max="11008" width="8.85546875" style="114"/>
    <col min="11009" max="11009" width="6.85546875" style="114" customWidth="1"/>
    <col min="11010" max="11010" width="8.85546875" style="114"/>
    <col min="11011" max="11011" width="4.85546875" style="114" bestFit="1" customWidth="1"/>
    <col min="11012" max="11012" width="8.85546875" style="114"/>
    <col min="11013" max="11013" width="4.85546875" style="114" bestFit="1" customWidth="1"/>
    <col min="11014" max="11014" width="8.85546875" style="114"/>
    <col min="11015" max="11015" width="5.140625" style="114" bestFit="1" customWidth="1"/>
    <col min="11016" max="11016" width="8.85546875" style="114"/>
    <col min="11017" max="11017" width="4.5703125" style="114" bestFit="1" customWidth="1"/>
    <col min="11018" max="11018" width="4.42578125" style="114" customWidth="1"/>
    <col min="11019" max="11019" width="3" style="114" customWidth="1"/>
    <col min="11020" max="11020" width="8.85546875" style="114"/>
    <col min="11021" max="11021" width="4.85546875" style="114" bestFit="1" customWidth="1"/>
    <col min="11022" max="11022" width="8.85546875" style="114"/>
    <col min="11023" max="11023" width="4.85546875" style="114" bestFit="1" customWidth="1"/>
    <col min="11024" max="11024" width="8.85546875" style="114"/>
    <col min="11025" max="11025" width="5.140625" style="114" bestFit="1" customWidth="1"/>
    <col min="11026" max="11026" width="8.85546875" style="114"/>
    <col min="11027" max="11027" width="4.5703125" style="114" bestFit="1" customWidth="1"/>
    <col min="11028" max="11028" width="4.28515625" style="114" customWidth="1"/>
    <col min="11029" max="11029" width="3.85546875" style="114" customWidth="1"/>
    <col min="11030" max="11030" width="8.85546875" style="114"/>
    <col min="11031" max="11031" width="4.85546875" style="114" bestFit="1" customWidth="1"/>
    <col min="11032" max="11032" width="8.85546875" style="114"/>
    <col min="11033" max="11033" width="4.85546875" style="114" bestFit="1" customWidth="1"/>
    <col min="11034" max="11034" width="8.85546875" style="114"/>
    <col min="11035" max="11035" width="5.140625" style="114" bestFit="1" customWidth="1"/>
    <col min="11036" max="11036" width="8.85546875" style="114"/>
    <col min="11037" max="11037" width="5" style="114" bestFit="1" customWidth="1"/>
    <col min="11038" max="11264" width="8.85546875" style="114"/>
    <col min="11265" max="11265" width="6.85546875" style="114" customWidth="1"/>
    <col min="11266" max="11266" width="8.85546875" style="114"/>
    <col min="11267" max="11267" width="4.85546875" style="114" bestFit="1" customWidth="1"/>
    <col min="11268" max="11268" width="8.85546875" style="114"/>
    <col min="11269" max="11269" width="4.85546875" style="114" bestFit="1" customWidth="1"/>
    <col min="11270" max="11270" width="8.85546875" style="114"/>
    <col min="11271" max="11271" width="5.140625" style="114" bestFit="1" customWidth="1"/>
    <col min="11272" max="11272" width="8.85546875" style="114"/>
    <col min="11273" max="11273" width="4.5703125" style="114" bestFit="1" customWidth="1"/>
    <col min="11274" max="11274" width="4.42578125" style="114" customWidth="1"/>
    <col min="11275" max="11275" width="3" style="114" customWidth="1"/>
    <col min="11276" max="11276" width="8.85546875" style="114"/>
    <col min="11277" max="11277" width="4.85546875" style="114" bestFit="1" customWidth="1"/>
    <col min="11278" max="11278" width="8.85546875" style="114"/>
    <col min="11279" max="11279" width="4.85546875" style="114" bestFit="1" customWidth="1"/>
    <col min="11280" max="11280" width="8.85546875" style="114"/>
    <col min="11281" max="11281" width="5.140625" style="114" bestFit="1" customWidth="1"/>
    <col min="11282" max="11282" width="8.85546875" style="114"/>
    <col min="11283" max="11283" width="4.5703125" style="114" bestFit="1" customWidth="1"/>
    <col min="11284" max="11284" width="4.28515625" style="114" customWidth="1"/>
    <col min="11285" max="11285" width="3.85546875" style="114" customWidth="1"/>
    <col min="11286" max="11286" width="8.85546875" style="114"/>
    <col min="11287" max="11287" width="4.85546875" style="114" bestFit="1" customWidth="1"/>
    <col min="11288" max="11288" width="8.85546875" style="114"/>
    <col min="11289" max="11289" width="4.85546875" style="114" bestFit="1" customWidth="1"/>
    <col min="11290" max="11290" width="8.85546875" style="114"/>
    <col min="11291" max="11291" width="5.140625" style="114" bestFit="1" customWidth="1"/>
    <col min="11292" max="11292" width="8.85546875" style="114"/>
    <col min="11293" max="11293" width="5" style="114" bestFit="1" customWidth="1"/>
    <col min="11294" max="11520" width="8.85546875" style="114"/>
    <col min="11521" max="11521" width="6.85546875" style="114" customWidth="1"/>
    <col min="11522" max="11522" width="8.85546875" style="114"/>
    <col min="11523" max="11523" width="4.85546875" style="114" bestFit="1" customWidth="1"/>
    <col min="11524" max="11524" width="8.85546875" style="114"/>
    <col min="11525" max="11525" width="4.85546875" style="114" bestFit="1" customWidth="1"/>
    <col min="11526" max="11526" width="8.85546875" style="114"/>
    <col min="11527" max="11527" width="5.140625" style="114" bestFit="1" customWidth="1"/>
    <col min="11528" max="11528" width="8.85546875" style="114"/>
    <col min="11529" max="11529" width="4.5703125" style="114" bestFit="1" customWidth="1"/>
    <col min="11530" max="11530" width="4.42578125" style="114" customWidth="1"/>
    <col min="11531" max="11531" width="3" style="114" customWidth="1"/>
    <col min="11532" max="11532" width="8.85546875" style="114"/>
    <col min="11533" max="11533" width="4.85546875" style="114" bestFit="1" customWidth="1"/>
    <col min="11534" max="11534" width="8.85546875" style="114"/>
    <col min="11535" max="11535" width="4.85546875" style="114" bestFit="1" customWidth="1"/>
    <col min="11536" max="11536" width="8.85546875" style="114"/>
    <col min="11537" max="11537" width="5.140625" style="114" bestFit="1" customWidth="1"/>
    <col min="11538" max="11538" width="8.85546875" style="114"/>
    <col min="11539" max="11539" width="4.5703125" style="114" bestFit="1" customWidth="1"/>
    <col min="11540" max="11540" width="4.28515625" style="114" customWidth="1"/>
    <col min="11541" max="11541" width="3.85546875" style="114" customWidth="1"/>
    <col min="11542" max="11542" width="8.85546875" style="114"/>
    <col min="11543" max="11543" width="4.85546875" style="114" bestFit="1" customWidth="1"/>
    <col min="11544" max="11544" width="8.85546875" style="114"/>
    <col min="11545" max="11545" width="4.85546875" style="114" bestFit="1" customWidth="1"/>
    <col min="11546" max="11546" width="8.85546875" style="114"/>
    <col min="11547" max="11547" width="5.140625" style="114" bestFit="1" customWidth="1"/>
    <col min="11548" max="11548" width="8.85546875" style="114"/>
    <col min="11549" max="11549" width="5" style="114" bestFit="1" customWidth="1"/>
    <col min="11550" max="11776" width="8.85546875" style="114"/>
    <col min="11777" max="11777" width="6.85546875" style="114" customWidth="1"/>
    <col min="11778" max="11778" width="8.85546875" style="114"/>
    <col min="11779" max="11779" width="4.85546875" style="114" bestFit="1" customWidth="1"/>
    <col min="11780" max="11780" width="8.85546875" style="114"/>
    <col min="11781" max="11781" width="4.85546875" style="114" bestFit="1" customWidth="1"/>
    <col min="11782" max="11782" width="8.85546875" style="114"/>
    <col min="11783" max="11783" width="5.140625" style="114" bestFit="1" customWidth="1"/>
    <col min="11784" max="11784" width="8.85546875" style="114"/>
    <col min="11785" max="11785" width="4.5703125" style="114" bestFit="1" customWidth="1"/>
    <col min="11786" max="11786" width="4.42578125" style="114" customWidth="1"/>
    <col min="11787" max="11787" width="3" style="114" customWidth="1"/>
    <col min="11788" max="11788" width="8.85546875" style="114"/>
    <col min="11789" max="11789" width="4.85546875" style="114" bestFit="1" customWidth="1"/>
    <col min="11790" max="11790" width="8.85546875" style="114"/>
    <col min="11791" max="11791" width="4.85546875" style="114" bestFit="1" customWidth="1"/>
    <col min="11792" max="11792" width="8.85546875" style="114"/>
    <col min="11793" max="11793" width="5.140625" style="114" bestFit="1" customWidth="1"/>
    <col min="11794" max="11794" width="8.85546875" style="114"/>
    <col min="11795" max="11795" width="4.5703125" style="114" bestFit="1" customWidth="1"/>
    <col min="11796" max="11796" width="4.28515625" style="114" customWidth="1"/>
    <col min="11797" max="11797" width="3.85546875" style="114" customWidth="1"/>
    <col min="11798" max="11798" width="8.85546875" style="114"/>
    <col min="11799" max="11799" width="4.85546875" style="114" bestFit="1" customWidth="1"/>
    <col min="11800" max="11800" width="8.85546875" style="114"/>
    <col min="11801" max="11801" width="4.85546875" style="114" bestFit="1" customWidth="1"/>
    <col min="11802" max="11802" width="8.85546875" style="114"/>
    <col min="11803" max="11803" width="5.140625" style="114" bestFit="1" customWidth="1"/>
    <col min="11804" max="11804" width="8.85546875" style="114"/>
    <col min="11805" max="11805" width="5" style="114" bestFit="1" customWidth="1"/>
    <col min="11806" max="12032" width="8.85546875" style="114"/>
    <col min="12033" max="12033" width="6.85546875" style="114" customWidth="1"/>
    <col min="12034" max="12034" width="8.85546875" style="114"/>
    <col min="12035" max="12035" width="4.85546875" style="114" bestFit="1" customWidth="1"/>
    <col min="12036" max="12036" width="8.85546875" style="114"/>
    <col min="12037" max="12037" width="4.85546875" style="114" bestFit="1" customWidth="1"/>
    <col min="12038" max="12038" width="8.85546875" style="114"/>
    <col min="12039" max="12039" width="5.140625" style="114" bestFit="1" customWidth="1"/>
    <col min="12040" max="12040" width="8.85546875" style="114"/>
    <col min="12041" max="12041" width="4.5703125" style="114" bestFit="1" customWidth="1"/>
    <col min="12042" max="12042" width="4.42578125" style="114" customWidth="1"/>
    <col min="12043" max="12043" width="3" style="114" customWidth="1"/>
    <col min="12044" max="12044" width="8.85546875" style="114"/>
    <col min="12045" max="12045" width="4.85546875" style="114" bestFit="1" customWidth="1"/>
    <col min="12046" max="12046" width="8.85546875" style="114"/>
    <col min="12047" max="12047" width="4.85546875" style="114" bestFit="1" customWidth="1"/>
    <col min="12048" max="12048" width="8.85546875" style="114"/>
    <col min="12049" max="12049" width="5.140625" style="114" bestFit="1" customWidth="1"/>
    <col min="12050" max="12050" width="8.85546875" style="114"/>
    <col min="12051" max="12051" width="4.5703125" style="114" bestFit="1" customWidth="1"/>
    <col min="12052" max="12052" width="4.28515625" style="114" customWidth="1"/>
    <col min="12053" max="12053" width="3.85546875" style="114" customWidth="1"/>
    <col min="12054" max="12054" width="8.85546875" style="114"/>
    <col min="12055" max="12055" width="4.85546875" style="114" bestFit="1" customWidth="1"/>
    <col min="12056" max="12056" width="8.85546875" style="114"/>
    <col min="12057" max="12057" width="4.85546875" style="114" bestFit="1" customWidth="1"/>
    <col min="12058" max="12058" width="8.85546875" style="114"/>
    <col min="12059" max="12059" width="5.140625" style="114" bestFit="1" customWidth="1"/>
    <col min="12060" max="12060" width="8.85546875" style="114"/>
    <col min="12061" max="12061" width="5" style="114" bestFit="1" customWidth="1"/>
    <col min="12062" max="12288" width="8.85546875" style="114"/>
    <col min="12289" max="12289" width="6.85546875" style="114" customWidth="1"/>
    <col min="12290" max="12290" width="8.85546875" style="114"/>
    <col min="12291" max="12291" width="4.85546875" style="114" bestFit="1" customWidth="1"/>
    <col min="12292" max="12292" width="8.85546875" style="114"/>
    <col min="12293" max="12293" width="4.85546875" style="114" bestFit="1" customWidth="1"/>
    <col min="12294" max="12294" width="8.85546875" style="114"/>
    <col min="12295" max="12295" width="5.140625" style="114" bestFit="1" customWidth="1"/>
    <col min="12296" max="12296" width="8.85546875" style="114"/>
    <col min="12297" max="12297" width="4.5703125" style="114" bestFit="1" customWidth="1"/>
    <col min="12298" max="12298" width="4.42578125" style="114" customWidth="1"/>
    <col min="12299" max="12299" width="3" style="114" customWidth="1"/>
    <col min="12300" max="12300" width="8.85546875" style="114"/>
    <col min="12301" max="12301" width="4.85546875" style="114" bestFit="1" customWidth="1"/>
    <col min="12302" max="12302" width="8.85546875" style="114"/>
    <col min="12303" max="12303" width="4.85546875" style="114" bestFit="1" customWidth="1"/>
    <col min="12304" max="12304" width="8.85546875" style="114"/>
    <col min="12305" max="12305" width="5.140625" style="114" bestFit="1" customWidth="1"/>
    <col min="12306" max="12306" width="8.85546875" style="114"/>
    <col min="12307" max="12307" width="4.5703125" style="114" bestFit="1" customWidth="1"/>
    <col min="12308" max="12308" width="4.28515625" style="114" customWidth="1"/>
    <col min="12309" max="12309" width="3.85546875" style="114" customWidth="1"/>
    <col min="12310" max="12310" width="8.85546875" style="114"/>
    <col min="12311" max="12311" width="4.85546875" style="114" bestFit="1" customWidth="1"/>
    <col min="12312" max="12312" width="8.85546875" style="114"/>
    <col min="12313" max="12313" width="4.85546875" style="114" bestFit="1" customWidth="1"/>
    <col min="12314" max="12314" width="8.85546875" style="114"/>
    <col min="12315" max="12315" width="5.140625" style="114" bestFit="1" customWidth="1"/>
    <col min="12316" max="12316" width="8.85546875" style="114"/>
    <col min="12317" max="12317" width="5" style="114" bestFit="1" customWidth="1"/>
    <col min="12318" max="12544" width="8.85546875" style="114"/>
    <col min="12545" max="12545" width="6.85546875" style="114" customWidth="1"/>
    <col min="12546" max="12546" width="8.85546875" style="114"/>
    <col min="12547" max="12547" width="4.85546875" style="114" bestFit="1" customWidth="1"/>
    <col min="12548" max="12548" width="8.85546875" style="114"/>
    <col min="12549" max="12549" width="4.85546875" style="114" bestFit="1" customWidth="1"/>
    <col min="12550" max="12550" width="8.85546875" style="114"/>
    <col min="12551" max="12551" width="5.140625" style="114" bestFit="1" customWidth="1"/>
    <col min="12552" max="12552" width="8.85546875" style="114"/>
    <col min="12553" max="12553" width="4.5703125" style="114" bestFit="1" customWidth="1"/>
    <col min="12554" max="12554" width="4.42578125" style="114" customWidth="1"/>
    <col min="12555" max="12555" width="3" style="114" customWidth="1"/>
    <col min="12556" max="12556" width="8.85546875" style="114"/>
    <col min="12557" max="12557" width="4.85546875" style="114" bestFit="1" customWidth="1"/>
    <col min="12558" max="12558" width="8.85546875" style="114"/>
    <col min="12559" max="12559" width="4.85546875" style="114" bestFit="1" customWidth="1"/>
    <col min="12560" max="12560" width="8.85546875" style="114"/>
    <col min="12561" max="12561" width="5.140625" style="114" bestFit="1" customWidth="1"/>
    <col min="12562" max="12562" width="8.85546875" style="114"/>
    <col min="12563" max="12563" width="4.5703125" style="114" bestFit="1" customWidth="1"/>
    <col min="12564" max="12564" width="4.28515625" style="114" customWidth="1"/>
    <col min="12565" max="12565" width="3.85546875" style="114" customWidth="1"/>
    <col min="12566" max="12566" width="8.85546875" style="114"/>
    <col min="12567" max="12567" width="4.85546875" style="114" bestFit="1" customWidth="1"/>
    <col min="12568" max="12568" width="8.85546875" style="114"/>
    <col min="12569" max="12569" width="4.85546875" style="114" bestFit="1" customWidth="1"/>
    <col min="12570" max="12570" width="8.85546875" style="114"/>
    <col min="12571" max="12571" width="5.140625" style="114" bestFit="1" customWidth="1"/>
    <col min="12572" max="12572" width="8.85546875" style="114"/>
    <col min="12573" max="12573" width="5" style="114" bestFit="1" customWidth="1"/>
    <col min="12574" max="12800" width="8.85546875" style="114"/>
    <col min="12801" max="12801" width="6.85546875" style="114" customWidth="1"/>
    <col min="12802" max="12802" width="8.85546875" style="114"/>
    <col min="12803" max="12803" width="4.85546875" style="114" bestFit="1" customWidth="1"/>
    <col min="12804" max="12804" width="8.85546875" style="114"/>
    <col min="12805" max="12805" width="4.85546875" style="114" bestFit="1" customWidth="1"/>
    <col min="12806" max="12806" width="8.85546875" style="114"/>
    <col min="12807" max="12807" width="5.140625" style="114" bestFit="1" customWidth="1"/>
    <col min="12808" max="12808" width="8.85546875" style="114"/>
    <col min="12809" max="12809" width="4.5703125" style="114" bestFit="1" customWidth="1"/>
    <col min="12810" max="12810" width="4.42578125" style="114" customWidth="1"/>
    <col min="12811" max="12811" width="3" style="114" customWidth="1"/>
    <col min="12812" max="12812" width="8.85546875" style="114"/>
    <col min="12813" max="12813" width="4.85546875" style="114" bestFit="1" customWidth="1"/>
    <col min="12814" max="12814" width="8.85546875" style="114"/>
    <col min="12815" max="12815" width="4.85546875" style="114" bestFit="1" customWidth="1"/>
    <col min="12816" max="12816" width="8.85546875" style="114"/>
    <col min="12817" max="12817" width="5.140625" style="114" bestFit="1" customWidth="1"/>
    <col min="12818" max="12818" width="8.85546875" style="114"/>
    <col min="12819" max="12819" width="4.5703125" style="114" bestFit="1" customWidth="1"/>
    <col min="12820" max="12820" width="4.28515625" style="114" customWidth="1"/>
    <col min="12821" max="12821" width="3.85546875" style="114" customWidth="1"/>
    <col min="12822" max="12822" width="8.85546875" style="114"/>
    <col min="12823" max="12823" width="4.85546875" style="114" bestFit="1" customWidth="1"/>
    <col min="12824" max="12824" width="8.85546875" style="114"/>
    <col min="12825" max="12825" width="4.85546875" style="114" bestFit="1" customWidth="1"/>
    <col min="12826" max="12826" width="8.85546875" style="114"/>
    <col min="12827" max="12827" width="5.140625" style="114" bestFit="1" customWidth="1"/>
    <col min="12828" max="12828" width="8.85546875" style="114"/>
    <col min="12829" max="12829" width="5" style="114" bestFit="1" customWidth="1"/>
    <col min="12830" max="13056" width="8.85546875" style="114"/>
    <col min="13057" max="13057" width="6.85546875" style="114" customWidth="1"/>
    <col min="13058" max="13058" width="8.85546875" style="114"/>
    <col min="13059" max="13059" width="4.85546875" style="114" bestFit="1" customWidth="1"/>
    <col min="13060" max="13060" width="8.85546875" style="114"/>
    <col min="13061" max="13061" width="4.85546875" style="114" bestFit="1" customWidth="1"/>
    <col min="13062" max="13062" width="8.85546875" style="114"/>
    <col min="13063" max="13063" width="5.140625" style="114" bestFit="1" customWidth="1"/>
    <col min="13064" max="13064" width="8.85546875" style="114"/>
    <col min="13065" max="13065" width="4.5703125" style="114" bestFit="1" customWidth="1"/>
    <col min="13066" max="13066" width="4.42578125" style="114" customWidth="1"/>
    <col min="13067" max="13067" width="3" style="114" customWidth="1"/>
    <col min="13068" max="13068" width="8.85546875" style="114"/>
    <col min="13069" max="13069" width="4.85546875" style="114" bestFit="1" customWidth="1"/>
    <col min="13070" max="13070" width="8.85546875" style="114"/>
    <col min="13071" max="13071" width="4.85546875" style="114" bestFit="1" customWidth="1"/>
    <col min="13072" max="13072" width="8.85546875" style="114"/>
    <col min="13073" max="13073" width="5.140625" style="114" bestFit="1" customWidth="1"/>
    <col min="13074" max="13074" width="8.85546875" style="114"/>
    <col min="13075" max="13075" width="4.5703125" style="114" bestFit="1" customWidth="1"/>
    <col min="13076" max="13076" width="4.28515625" style="114" customWidth="1"/>
    <col min="13077" max="13077" width="3.85546875" style="114" customWidth="1"/>
    <col min="13078" max="13078" width="8.85546875" style="114"/>
    <col min="13079" max="13079" width="4.85546875" style="114" bestFit="1" customWidth="1"/>
    <col min="13080" max="13080" width="8.85546875" style="114"/>
    <col min="13081" max="13081" width="4.85546875" style="114" bestFit="1" customWidth="1"/>
    <col min="13082" max="13082" width="8.85546875" style="114"/>
    <col min="13083" max="13083" width="5.140625" style="114" bestFit="1" customWidth="1"/>
    <col min="13084" max="13084" width="8.85546875" style="114"/>
    <col min="13085" max="13085" width="5" style="114" bestFit="1" customWidth="1"/>
    <col min="13086" max="13312" width="8.85546875" style="114"/>
    <col min="13313" max="13313" width="6.85546875" style="114" customWidth="1"/>
    <col min="13314" max="13314" width="8.85546875" style="114"/>
    <col min="13315" max="13315" width="4.85546875" style="114" bestFit="1" customWidth="1"/>
    <col min="13316" max="13316" width="8.85546875" style="114"/>
    <col min="13317" max="13317" width="4.85546875" style="114" bestFit="1" customWidth="1"/>
    <col min="13318" max="13318" width="8.85546875" style="114"/>
    <col min="13319" max="13319" width="5.140625" style="114" bestFit="1" customWidth="1"/>
    <col min="13320" max="13320" width="8.85546875" style="114"/>
    <col min="13321" max="13321" width="4.5703125" style="114" bestFit="1" customWidth="1"/>
    <col min="13322" max="13322" width="4.42578125" style="114" customWidth="1"/>
    <col min="13323" max="13323" width="3" style="114" customWidth="1"/>
    <col min="13324" max="13324" width="8.85546875" style="114"/>
    <col min="13325" max="13325" width="4.85546875" style="114" bestFit="1" customWidth="1"/>
    <col min="13326" max="13326" width="8.85546875" style="114"/>
    <col min="13327" max="13327" width="4.85546875" style="114" bestFit="1" customWidth="1"/>
    <col min="13328" max="13328" width="8.85546875" style="114"/>
    <col min="13329" max="13329" width="5.140625" style="114" bestFit="1" customWidth="1"/>
    <col min="13330" max="13330" width="8.85546875" style="114"/>
    <col min="13331" max="13331" width="4.5703125" style="114" bestFit="1" customWidth="1"/>
    <col min="13332" max="13332" width="4.28515625" style="114" customWidth="1"/>
    <col min="13333" max="13333" width="3.85546875" style="114" customWidth="1"/>
    <col min="13334" max="13334" width="8.85546875" style="114"/>
    <col min="13335" max="13335" width="4.85546875" style="114" bestFit="1" customWidth="1"/>
    <col min="13336" max="13336" width="8.85546875" style="114"/>
    <col min="13337" max="13337" width="4.85546875" style="114" bestFit="1" customWidth="1"/>
    <col min="13338" max="13338" width="8.85546875" style="114"/>
    <col min="13339" max="13339" width="5.140625" style="114" bestFit="1" customWidth="1"/>
    <col min="13340" max="13340" width="8.85546875" style="114"/>
    <col min="13341" max="13341" width="5" style="114" bestFit="1" customWidth="1"/>
    <col min="13342" max="13568" width="8.85546875" style="114"/>
    <col min="13569" max="13569" width="6.85546875" style="114" customWidth="1"/>
    <col min="13570" max="13570" width="8.85546875" style="114"/>
    <col min="13571" max="13571" width="4.85546875" style="114" bestFit="1" customWidth="1"/>
    <col min="13572" max="13572" width="8.85546875" style="114"/>
    <col min="13573" max="13573" width="4.85546875" style="114" bestFit="1" customWidth="1"/>
    <col min="13574" max="13574" width="8.85546875" style="114"/>
    <col min="13575" max="13575" width="5.140625" style="114" bestFit="1" customWidth="1"/>
    <col min="13576" max="13576" width="8.85546875" style="114"/>
    <col min="13577" max="13577" width="4.5703125" style="114" bestFit="1" customWidth="1"/>
    <col min="13578" max="13578" width="4.42578125" style="114" customWidth="1"/>
    <col min="13579" max="13579" width="3" style="114" customWidth="1"/>
    <col min="13580" max="13580" width="8.85546875" style="114"/>
    <col min="13581" max="13581" width="4.85546875" style="114" bestFit="1" customWidth="1"/>
    <col min="13582" max="13582" width="8.85546875" style="114"/>
    <col min="13583" max="13583" width="4.85546875" style="114" bestFit="1" customWidth="1"/>
    <col min="13584" max="13584" width="8.85546875" style="114"/>
    <col min="13585" max="13585" width="5.140625" style="114" bestFit="1" customWidth="1"/>
    <col min="13586" max="13586" width="8.85546875" style="114"/>
    <col min="13587" max="13587" width="4.5703125" style="114" bestFit="1" customWidth="1"/>
    <col min="13588" max="13588" width="4.28515625" style="114" customWidth="1"/>
    <col min="13589" max="13589" width="3.85546875" style="114" customWidth="1"/>
    <col min="13590" max="13590" width="8.85546875" style="114"/>
    <col min="13591" max="13591" width="4.85546875" style="114" bestFit="1" customWidth="1"/>
    <col min="13592" max="13592" width="8.85546875" style="114"/>
    <col min="13593" max="13593" width="4.85546875" style="114" bestFit="1" customWidth="1"/>
    <col min="13594" max="13594" width="8.85546875" style="114"/>
    <col min="13595" max="13595" width="5.140625" style="114" bestFit="1" customWidth="1"/>
    <col min="13596" max="13596" width="8.85546875" style="114"/>
    <col min="13597" max="13597" width="5" style="114" bestFit="1" customWidth="1"/>
    <col min="13598" max="13824" width="8.85546875" style="114"/>
    <col min="13825" max="13825" width="6.85546875" style="114" customWidth="1"/>
    <col min="13826" max="13826" width="8.85546875" style="114"/>
    <col min="13827" max="13827" width="4.85546875" style="114" bestFit="1" customWidth="1"/>
    <col min="13828" max="13828" width="8.85546875" style="114"/>
    <col min="13829" max="13829" width="4.85546875" style="114" bestFit="1" customWidth="1"/>
    <col min="13830" max="13830" width="8.85546875" style="114"/>
    <col min="13831" max="13831" width="5.140625" style="114" bestFit="1" customWidth="1"/>
    <col min="13832" max="13832" width="8.85546875" style="114"/>
    <col min="13833" max="13833" width="4.5703125" style="114" bestFit="1" customWidth="1"/>
    <col min="13834" max="13834" width="4.42578125" style="114" customWidth="1"/>
    <col min="13835" max="13835" width="3" style="114" customWidth="1"/>
    <col min="13836" max="13836" width="8.85546875" style="114"/>
    <col min="13837" max="13837" width="4.85546875" style="114" bestFit="1" customWidth="1"/>
    <col min="13838" max="13838" width="8.85546875" style="114"/>
    <col min="13839" max="13839" width="4.85546875" style="114" bestFit="1" customWidth="1"/>
    <col min="13840" max="13840" width="8.85546875" style="114"/>
    <col min="13841" max="13841" width="5.140625" style="114" bestFit="1" customWidth="1"/>
    <col min="13842" max="13842" width="8.85546875" style="114"/>
    <col min="13843" max="13843" width="4.5703125" style="114" bestFit="1" customWidth="1"/>
    <col min="13844" max="13844" width="4.28515625" style="114" customWidth="1"/>
    <col min="13845" max="13845" width="3.85546875" style="114" customWidth="1"/>
    <col min="13846" max="13846" width="8.85546875" style="114"/>
    <col min="13847" max="13847" width="4.85546875" style="114" bestFit="1" customWidth="1"/>
    <col min="13848" max="13848" width="8.85546875" style="114"/>
    <col min="13849" max="13849" width="4.85546875" style="114" bestFit="1" customWidth="1"/>
    <col min="13850" max="13850" width="8.85546875" style="114"/>
    <col min="13851" max="13851" width="5.140625" style="114" bestFit="1" customWidth="1"/>
    <col min="13852" max="13852" width="8.85546875" style="114"/>
    <col min="13853" max="13853" width="5" style="114" bestFit="1" customWidth="1"/>
    <col min="13854" max="14080" width="8.85546875" style="114"/>
    <col min="14081" max="14081" width="6.85546875" style="114" customWidth="1"/>
    <col min="14082" max="14082" width="8.85546875" style="114"/>
    <col min="14083" max="14083" width="4.85546875" style="114" bestFit="1" customWidth="1"/>
    <col min="14084" max="14084" width="8.85546875" style="114"/>
    <col min="14085" max="14085" width="4.85546875" style="114" bestFit="1" customWidth="1"/>
    <col min="14086" max="14086" width="8.85546875" style="114"/>
    <col min="14087" max="14087" width="5.140625" style="114" bestFit="1" customWidth="1"/>
    <col min="14088" max="14088" width="8.85546875" style="114"/>
    <col min="14089" max="14089" width="4.5703125" style="114" bestFit="1" customWidth="1"/>
    <col min="14090" max="14090" width="4.42578125" style="114" customWidth="1"/>
    <col min="14091" max="14091" width="3" style="114" customWidth="1"/>
    <col min="14092" max="14092" width="8.85546875" style="114"/>
    <col min="14093" max="14093" width="4.85546875" style="114" bestFit="1" customWidth="1"/>
    <col min="14094" max="14094" width="8.85546875" style="114"/>
    <col min="14095" max="14095" width="4.85546875" style="114" bestFit="1" customWidth="1"/>
    <col min="14096" max="14096" width="8.85546875" style="114"/>
    <col min="14097" max="14097" width="5.140625" style="114" bestFit="1" customWidth="1"/>
    <col min="14098" max="14098" width="8.85546875" style="114"/>
    <col min="14099" max="14099" width="4.5703125" style="114" bestFit="1" customWidth="1"/>
    <col min="14100" max="14100" width="4.28515625" style="114" customWidth="1"/>
    <col min="14101" max="14101" width="3.85546875" style="114" customWidth="1"/>
    <col min="14102" max="14102" width="8.85546875" style="114"/>
    <col min="14103" max="14103" width="4.85546875" style="114" bestFit="1" customWidth="1"/>
    <col min="14104" max="14104" width="8.85546875" style="114"/>
    <col min="14105" max="14105" width="4.85546875" style="114" bestFit="1" customWidth="1"/>
    <col min="14106" max="14106" width="8.85546875" style="114"/>
    <col min="14107" max="14107" width="5.140625" style="114" bestFit="1" customWidth="1"/>
    <col min="14108" max="14108" width="8.85546875" style="114"/>
    <col min="14109" max="14109" width="5" style="114" bestFit="1" customWidth="1"/>
    <col min="14110" max="14336" width="8.85546875" style="114"/>
    <col min="14337" max="14337" width="6.85546875" style="114" customWidth="1"/>
    <col min="14338" max="14338" width="8.85546875" style="114"/>
    <col min="14339" max="14339" width="4.85546875" style="114" bestFit="1" customWidth="1"/>
    <col min="14340" max="14340" width="8.85546875" style="114"/>
    <col min="14341" max="14341" width="4.85546875" style="114" bestFit="1" customWidth="1"/>
    <col min="14342" max="14342" width="8.85546875" style="114"/>
    <col min="14343" max="14343" width="5.140625" style="114" bestFit="1" customWidth="1"/>
    <col min="14344" max="14344" width="8.85546875" style="114"/>
    <col min="14345" max="14345" width="4.5703125" style="114" bestFit="1" customWidth="1"/>
    <col min="14346" max="14346" width="4.42578125" style="114" customWidth="1"/>
    <col min="14347" max="14347" width="3" style="114" customWidth="1"/>
    <col min="14348" max="14348" width="8.85546875" style="114"/>
    <col min="14349" max="14349" width="4.85546875" style="114" bestFit="1" customWidth="1"/>
    <col min="14350" max="14350" width="8.85546875" style="114"/>
    <col min="14351" max="14351" width="4.85546875" style="114" bestFit="1" customWidth="1"/>
    <col min="14352" max="14352" width="8.85546875" style="114"/>
    <col min="14353" max="14353" width="5.140625" style="114" bestFit="1" customWidth="1"/>
    <col min="14354" max="14354" width="8.85546875" style="114"/>
    <col min="14355" max="14355" width="4.5703125" style="114" bestFit="1" customWidth="1"/>
    <col min="14356" max="14356" width="4.28515625" style="114" customWidth="1"/>
    <col min="14357" max="14357" width="3.85546875" style="114" customWidth="1"/>
    <col min="14358" max="14358" width="8.85546875" style="114"/>
    <col min="14359" max="14359" width="4.85546875" style="114" bestFit="1" customWidth="1"/>
    <col min="14360" max="14360" width="8.85546875" style="114"/>
    <col min="14361" max="14361" width="4.85546875" style="114" bestFit="1" customWidth="1"/>
    <col min="14362" max="14362" width="8.85546875" style="114"/>
    <col min="14363" max="14363" width="5.140625" style="114" bestFit="1" customWidth="1"/>
    <col min="14364" max="14364" width="8.85546875" style="114"/>
    <col min="14365" max="14365" width="5" style="114" bestFit="1" customWidth="1"/>
    <col min="14366" max="14592" width="8.85546875" style="114"/>
    <col min="14593" max="14593" width="6.85546875" style="114" customWidth="1"/>
    <col min="14594" max="14594" width="8.85546875" style="114"/>
    <col min="14595" max="14595" width="4.85546875" style="114" bestFit="1" customWidth="1"/>
    <col min="14596" max="14596" width="8.85546875" style="114"/>
    <col min="14597" max="14597" width="4.85546875" style="114" bestFit="1" customWidth="1"/>
    <col min="14598" max="14598" width="8.85546875" style="114"/>
    <col min="14599" max="14599" width="5.140625" style="114" bestFit="1" customWidth="1"/>
    <col min="14600" max="14600" width="8.85546875" style="114"/>
    <col min="14601" max="14601" width="4.5703125" style="114" bestFit="1" customWidth="1"/>
    <col min="14602" max="14602" width="4.42578125" style="114" customWidth="1"/>
    <col min="14603" max="14603" width="3" style="114" customWidth="1"/>
    <col min="14604" max="14604" width="8.85546875" style="114"/>
    <col min="14605" max="14605" width="4.85546875" style="114" bestFit="1" customWidth="1"/>
    <col min="14606" max="14606" width="8.85546875" style="114"/>
    <col min="14607" max="14607" width="4.85546875" style="114" bestFit="1" customWidth="1"/>
    <col min="14608" max="14608" width="8.85546875" style="114"/>
    <col min="14609" max="14609" width="5.140625" style="114" bestFit="1" customWidth="1"/>
    <col min="14610" max="14610" width="8.85546875" style="114"/>
    <col min="14611" max="14611" width="4.5703125" style="114" bestFit="1" customWidth="1"/>
    <col min="14612" max="14612" width="4.28515625" style="114" customWidth="1"/>
    <col min="14613" max="14613" width="3.85546875" style="114" customWidth="1"/>
    <col min="14614" max="14614" width="8.85546875" style="114"/>
    <col min="14615" max="14615" width="4.85546875" style="114" bestFit="1" customWidth="1"/>
    <col min="14616" max="14616" width="8.85546875" style="114"/>
    <col min="14617" max="14617" width="4.85546875" style="114" bestFit="1" customWidth="1"/>
    <col min="14618" max="14618" width="8.85546875" style="114"/>
    <col min="14619" max="14619" width="5.140625" style="114" bestFit="1" customWidth="1"/>
    <col min="14620" max="14620" width="8.85546875" style="114"/>
    <col min="14621" max="14621" width="5" style="114" bestFit="1" customWidth="1"/>
    <col min="14622" max="14848" width="8.85546875" style="114"/>
    <col min="14849" max="14849" width="6.85546875" style="114" customWidth="1"/>
    <col min="14850" max="14850" width="8.85546875" style="114"/>
    <col min="14851" max="14851" width="4.85546875" style="114" bestFit="1" customWidth="1"/>
    <col min="14852" max="14852" width="8.85546875" style="114"/>
    <col min="14853" max="14853" width="4.85546875" style="114" bestFit="1" customWidth="1"/>
    <col min="14854" max="14854" width="8.85546875" style="114"/>
    <col min="14855" max="14855" width="5.140625" style="114" bestFit="1" customWidth="1"/>
    <col min="14856" max="14856" width="8.85546875" style="114"/>
    <col min="14857" max="14857" width="4.5703125" style="114" bestFit="1" customWidth="1"/>
    <col min="14858" max="14858" width="4.42578125" style="114" customWidth="1"/>
    <col min="14859" max="14859" width="3" style="114" customWidth="1"/>
    <col min="14860" max="14860" width="8.85546875" style="114"/>
    <col min="14861" max="14861" width="4.85546875" style="114" bestFit="1" customWidth="1"/>
    <col min="14862" max="14862" width="8.85546875" style="114"/>
    <col min="14863" max="14863" width="4.85546875" style="114" bestFit="1" customWidth="1"/>
    <col min="14864" max="14864" width="8.85546875" style="114"/>
    <col min="14865" max="14865" width="5.140625" style="114" bestFit="1" customWidth="1"/>
    <col min="14866" max="14866" width="8.85546875" style="114"/>
    <col min="14867" max="14867" width="4.5703125" style="114" bestFit="1" customWidth="1"/>
    <col min="14868" max="14868" width="4.28515625" style="114" customWidth="1"/>
    <col min="14869" max="14869" width="3.85546875" style="114" customWidth="1"/>
    <col min="14870" max="14870" width="8.85546875" style="114"/>
    <col min="14871" max="14871" width="4.85546875" style="114" bestFit="1" customWidth="1"/>
    <col min="14872" max="14872" width="8.85546875" style="114"/>
    <col min="14873" max="14873" width="4.85546875" style="114" bestFit="1" customWidth="1"/>
    <col min="14874" max="14874" width="8.85546875" style="114"/>
    <col min="14875" max="14875" width="5.140625" style="114" bestFit="1" customWidth="1"/>
    <col min="14876" max="14876" width="8.85546875" style="114"/>
    <col min="14877" max="14877" width="5" style="114" bestFit="1" customWidth="1"/>
    <col min="14878" max="15104" width="8.85546875" style="114"/>
    <col min="15105" max="15105" width="6.85546875" style="114" customWidth="1"/>
    <col min="15106" max="15106" width="8.85546875" style="114"/>
    <col min="15107" max="15107" width="4.85546875" style="114" bestFit="1" customWidth="1"/>
    <col min="15108" max="15108" width="8.85546875" style="114"/>
    <col min="15109" max="15109" width="4.85546875" style="114" bestFit="1" customWidth="1"/>
    <col min="15110" max="15110" width="8.85546875" style="114"/>
    <col min="15111" max="15111" width="5.140625" style="114" bestFit="1" customWidth="1"/>
    <col min="15112" max="15112" width="8.85546875" style="114"/>
    <col min="15113" max="15113" width="4.5703125" style="114" bestFit="1" customWidth="1"/>
    <col min="15114" max="15114" width="4.42578125" style="114" customWidth="1"/>
    <col min="15115" max="15115" width="3" style="114" customWidth="1"/>
    <col min="15116" max="15116" width="8.85546875" style="114"/>
    <col min="15117" max="15117" width="4.85546875" style="114" bestFit="1" customWidth="1"/>
    <col min="15118" max="15118" width="8.85546875" style="114"/>
    <col min="15119" max="15119" width="4.85546875" style="114" bestFit="1" customWidth="1"/>
    <col min="15120" max="15120" width="8.85546875" style="114"/>
    <col min="15121" max="15121" width="5.140625" style="114" bestFit="1" customWidth="1"/>
    <col min="15122" max="15122" width="8.85546875" style="114"/>
    <col min="15123" max="15123" width="4.5703125" style="114" bestFit="1" customWidth="1"/>
    <col min="15124" max="15124" width="4.28515625" style="114" customWidth="1"/>
    <col min="15125" max="15125" width="3.85546875" style="114" customWidth="1"/>
    <col min="15126" max="15126" width="8.85546875" style="114"/>
    <col min="15127" max="15127" width="4.85546875" style="114" bestFit="1" customWidth="1"/>
    <col min="15128" max="15128" width="8.85546875" style="114"/>
    <col min="15129" max="15129" width="4.85546875" style="114" bestFit="1" customWidth="1"/>
    <col min="15130" max="15130" width="8.85546875" style="114"/>
    <col min="15131" max="15131" width="5.140625" style="114" bestFit="1" customWidth="1"/>
    <col min="15132" max="15132" width="8.85546875" style="114"/>
    <col min="15133" max="15133" width="5" style="114" bestFit="1" customWidth="1"/>
    <col min="15134" max="15360" width="8.85546875" style="114"/>
    <col min="15361" max="15361" width="6.85546875" style="114" customWidth="1"/>
    <col min="15362" max="15362" width="8.85546875" style="114"/>
    <col min="15363" max="15363" width="4.85546875" style="114" bestFit="1" customWidth="1"/>
    <col min="15364" max="15364" width="8.85546875" style="114"/>
    <col min="15365" max="15365" width="4.85546875" style="114" bestFit="1" customWidth="1"/>
    <col min="15366" max="15366" width="8.85546875" style="114"/>
    <col min="15367" max="15367" width="5.140625" style="114" bestFit="1" customWidth="1"/>
    <col min="15368" max="15368" width="8.85546875" style="114"/>
    <col min="15369" max="15369" width="4.5703125" style="114" bestFit="1" customWidth="1"/>
    <col min="15370" max="15370" width="4.42578125" style="114" customWidth="1"/>
    <col min="15371" max="15371" width="3" style="114" customWidth="1"/>
    <col min="15372" max="15372" width="8.85546875" style="114"/>
    <col min="15373" max="15373" width="4.85546875" style="114" bestFit="1" customWidth="1"/>
    <col min="15374" max="15374" width="8.85546875" style="114"/>
    <col min="15375" max="15375" width="4.85546875" style="114" bestFit="1" customWidth="1"/>
    <col min="15376" max="15376" width="8.85546875" style="114"/>
    <col min="15377" max="15377" width="5.140625" style="114" bestFit="1" customWidth="1"/>
    <col min="15378" max="15378" width="8.85546875" style="114"/>
    <col min="15379" max="15379" width="4.5703125" style="114" bestFit="1" customWidth="1"/>
    <col min="15380" max="15380" width="4.28515625" style="114" customWidth="1"/>
    <col min="15381" max="15381" width="3.85546875" style="114" customWidth="1"/>
    <col min="15382" max="15382" width="8.85546875" style="114"/>
    <col min="15383" max="15383" width="4.85546875" style="114" bestFit="1" customWidth="1"/>
    <col min="15384" max="15384" width="8.85546875" style="114"/>
    <col min="15385" max="15385" width="4.85546875" style="114" bestFit="1" customWidth="1"/>
    <col min="15386" max="15386" width="8.85546875" style="114"/>
    <col min="15387" max="15387" width="5.140625" style="114" bestFit="1" customWidth="1"/>
    <col min="15388" max="15388" width="8.85546875" style="114"/>
    <col min="15389" max="15389" width="5" style="114" bestFit="1" customWidth="1"/>
    <col min="15390" max="15616" width="8.85546875" style="114"/>
    <col min="15617" max="15617" width="6.85546875" style="114" customWidth="1"/>
    <col min="15618" max="15618" width="8.85546875" style="114"/>
    <col min="15619" max="15619" width="4.85546875" style="114" bestFit="1" customWidth="1"/>
    <col min="15620" max="15620" width="8.85546875" style="114"/>
    <col min="15621" max="15621" width="4.85546875" style="114" bestFit="1" customWidth="1"/>
    <col min="15622" max="15622" width="8.85546875" style="114"/>
    <col min="15623" max="15623" width="5.140625" style="114" bestFit="1" customWidth="1"/>
    <col min="15624" max="15624" width="8.85546875" style="114"/>
    <col min="15625" max="15625" width="4.5703125" style="114" bestFit="1" customWidth="1"/>
    <col min="15626" max="15626" width="4.42578125" style="114" customWidth="1"/>
    <col min="15627" max="15627" width="3" style="114" customWidth="1"/>
    <col min="15628" max="15628" width="8.85546875" style="114"/>
    <col min="15629" max="15629" width="4.85546875" style="114" bestFit="1" customWidth="1"/>
    <col min="15630" max="15630" width="8.85546875" style="114"/>
    <col min="15631" max="15631" width="4.85546875" style="114" bestFit="1" customWidth="1"/>
    <col min="15632" max="15632" width="8.85546875" style="114"/>
    <col min="15633" max="15633" width="5.140625" style="114" bestFit="1" customWidth="1"/>
    <col min="15634" max="15634" width="8.85546875" style="114"/>
    <col min="15635" max="15635" width="4.5703125" style="114" bestFit="1" customWidth="1"/>
    <col min="15636" max="15636" width="4.28515625" style="114" customWidth="1"/>
    <col min="15637" max="15637" width="3.85546875" style="114" customWidth="1"/>
    <col min="15638" max="15638" width="8.85546875" style="114"/>
    <col min="15639" max="15639" width="4.85546875" style="114" bestFit="1" customWidth="1"/>
    <col min="15640" max="15640" width="8.85546875" style="114"/>
    <col min="15641" max="15641" width="4.85546875" style="114" bestFit="1" customWidth="1"/>
    <col min="15642" max="15642" width="8.85546875" style="114"/>
    <col min="15643" max="15643" width="5.140625" style="114" bestFit="1" customWidth="1"/>
    <col min="15644" max="15644" width="8.85546875" style="114"/>
    <col min="15645" max="15645" width="5" style="114" bestFit="1" customWidth="1"/>
    <col min="15646" max="15872" width="8.85546875" style="114"/>
    <col min="15873" max="15873" width="6.85546875" style="114" customWidth="1"/>
    <col min="15874" max="15874" width="8.85546875" style="114"/>
    <col min="15875" max="15875" width="4.85546875" style="114" bestFit="1" customWidth="1"/>
    <col min="15876" max="15876" width="8.85546875" style="114"/>
    <col min="15877" max="15877" width="4.85546875" style="114" bestFit="1" customWidth="1"/>
    <col min="15878" max="15878" width="8.85546875" style="114"/>
    <col min="15879" max="15879" width="5.140625" style="114" bestFit="1" customWidth="1"/>
    <col min="15880" max="15880" width="8.85546875" style="114"/>
    <col min="15881" max="15881" width="4.5703125" style="114" bestFit="1" customWidth="1"/>
    <col min="15882" max="15882" width="4.42578125" style="114" customWidth="1"/>
    <col min="15883" max="15883" width="3" style="114" customWidth="1"/>
    <col min="15884" max="15884" width="8.85546875" style="114"/>
    <col min="15885" max="15885" width="4.85546875" style="114" bestFit="1" customWidth="1"/>
    <col min="15886" max="15886" width="8.85546875" style="114"/>
    <col min="15887" max="15887" width="4.85546875" style="114" bestFit="1" customWidth="1"/>
    <col min="15888" max="15888" width="8.85546875" style="114"/>
    <col min="15889" max="15889" width="5.140625" style="114" bestFit="1" customWidth="1"/>
    <col min="15890" max="15890" width="8.85546875" style="114"/>
    <col min="15891" max="15891" width="4.5703125" style="114" bestFit="1" customWidth="1"/>
    <col min="15892" max="15892" width="4.28515625" style="114" customWidth="1"/>
    <col min="15893" max="15893" width="3.85546875" style="114" customWidth="1"/>
    <col min="15894" max="15894" width="8.85546875" style="114"/>
    <col min="15895" max="15895" width="4.85546875" style="114" bestFit="1" customWidth="1"/>
    <col min="15896" max="15896" width="8.85546875" style="114"/>
    <col min="15897" max="15897" width="4.85546875" style="114" bestFit="1" customWidth="1"/>
    <col min="15898" max="15898" width="8.85546875" style="114"/>
    <col min="15899" max="15899" width="5.140625" style="114" bestFit="1" customWidth="1"/>
    <col min="15900" max="15900" width="8.85546875" style="114"/>
    <col min="15901" max="15901" width="5" style="114" bestFit="1" customWidth="1"/>
    <col min="15902" max="16128" width="8.85546875" style="114"/>
    <col min="16129" max="16129" width="6.85546875" style="114" customWidth="1"/>
    <col min="16130" max="16130" width="8.85546875" style="114"/>
    <col min="16131" max="16131" width="4.85546875" style="114" bestFit="1" customWidth="1"/>
    <col min="16132" max="16132" width="8.85546875" style="114"/>
    <col min="16133" max="16133" width="4.85546875" style="114" bestFit="1" customWidth="1"/>
    <col min="16134" max="16134" width="8.85546875" style="114"/>
    <col min="16135" max="16135" width="5.140625" style="114" bestFit="1" customWidth="1"/>
    <col min="16136" max="16136" width="8.85546875" style="114"/>
    <col min="16137" max="16137" width="4.5703125" style="114" bestFit="1" customWidth="1"/>
    <col min="16138" max="16138" width="4.42578125" style="114" customWidth="1"/>
    <col min="16139" max="16139" width="3" style="114" customWidth="1"/>
    <col min="16140" max="16140" width="8.85546875" style="114"/>
    <col min="16141" max="16141" width="4.85546875" style="114" bestFit="1" customWidth="1"/>
    <col min="16142" max="16142" width="8.85546875" style="114"/>
    <col min="16143" max="16143" width="4.85546875" style="114" bestFit="1" customWidth="1"/>
    <col min="16144" max="16144" width="8.85546875" style="114"/>
    <col min="16145" max="16145" width="5.140625" style="114" bestFit="1" customWidth="1"/>
    <col min="16146" max="16146" width="8.85546875" style="114"/>
    <col min="16147" max="16147" width="4.5703125" style="114" bestFit="1" customWidth="1"/>
    <col min="16148" max="16148" width="4.28515625" style="114" customWidth="1"/>
    <col min="16149" max="16149" width="3.85546875" style="114" customWidth="1"/>
    <col min="16150" max="16150" width="8.85546875" style="114"/>
    <col min="16151" max="16151" width="4.85546875" style="114" bestFit="1" customWidth="1"/>
    <col min="16152" max="16152" width="8.85546875" style="114"/>
    <col min="16153" max="16153" width="4.85546875" style="114" bestFit="1" customWidth="1"/>
    <col min="16154" max="16154" width="8.85546875" style="114"/>
    <col min="16155" max="16155" width="5.140625" style="114" bestFit="1" customWidth="1"/>
    <col min="16156" max="16156" width="8.85546875" style="114"/>
    <col min="16157" max="16157" width="5" style="114" bestFit="1" customWidth="1"/>
    <col min="16158" max="16384" width="8.85546875" style="114"/>
  </cols>
  <sheetData>
    <row r="1" spans="1:29" s="291" customFormat="1" ht="13.9" x14ac:dyDescent="0.3">
      <c r="A1" s="111" t="s">
        <v>1136</v>
      </c>
      <c r="B1" s="289"/>
      <c r="C1" s="289"/>
      <c r="D1" s="289"/>
      <c r="E1" s="289"/>
      <c r="F1" s="289"/>
      <c r="G1" s="290"/>
      <c r="H1" s="289"/>
      <c r="I1" s="290"/>
      <c r="K1" s="111" t="s">
        <v>1136</v>
      </c>
      <c r="L1" s="289"/>
      <c r="M1" s="292"/>
      <c r="N1" s="289"/>
      <c r="O1" s="290"/>
      <c r="P1" s="289"/>
      <c r="Q1" s="290"/>
      <c r="R1" s="289"/>
      <c r="S1" s="289"/>
      <c r="U1" s="111" t="s">
        <v>1137</v>
      </c>
    </row>
    <row r="2" spans="1:29" s="291" customFormat="1" ht="13.9" x14ac:dyDescent="0.3">
      <c r="A2" s="293" t="s">
        <v>1172</v>
      </c>
      <c r="B2" s="289"/>
      <c r="C2" s="289"/>
      <c r="D2" s="289"/>
      <c r="E2" s="289"/>
      <c r="F2" s="289"/>
      <c r="G2" s="290"/>
      <c r="H2" s="289"/>
      <c r="I2" s="290"/>
      <c r="K2" s="111" t="s">
        <v>1138</v>
      </c>
      <c r="L2" s="289"/>
      <c r="M2" s="292"/>
      <c r="N2" s="289"/>
      <c r="O2" s="290"/>
      <c r="P2" s="289"/>
      <c r="Q2" s="290"/>
      <c r="R2" s="289"/>
      <c r="S2" s="289"/>
      <c r="U2" s="111" t="s">
        <v>1139</v>
      </c>
    </row>
    <row r="3" spans="1:29" ht="14.45" x14ac:dyDescent="0.3">
      <c r="A3" s="116"/>
      <c r="B3" s="112"/>
      <c r="C3" s="112"/>
      <c r="D3" s="112"/>
      <c r="E3" s="112"/>
      <c r="F3" s="112"/>
      <c r="G3" s="113"/>
      <c r="H3" s="112"/>
      <c r="I3" s="113"/>
      <c r="K3" s="111"/>
      <c r="L3" s="112"/>
      <c r="M3" s="115"/>
      <c r="N3" s="112"/>
      <c r="O3" s="113"/>
      <c r="P3" s="112"/>
      <c r="Q3" s="113"/>
      <c r="R3" s="112"/>
      <c r="S3" s="112"/>
      <c r="U3" s="111"/>
    </row>
    <row r="4" spans="1:29" ht="12" customHeight="1" x14ac:dyDescent="0.3">
      <c r="A4" s="117"/>
      <c r="B4" s="118"/>
      <c r="C4" s="119" t="s">
        <v>1140</v>
      </c>
      <c r="D4" s="118"/>
      <c r="E4" s="119" t="s">
        <v>1141</v>
      </c>
      <c r="F4" s="118"/>
      <c r="G4" s="119" t="s">
        <v>1142</v>
      </c>
      <c r="H4" s="118"/>
      <c r="I4" s="119" t="s">
        <v>1143</v>
      </c>
      <c r="K4" s="117"/>
      <c r="L4" s="118"/>
      <c r="M4" s="120" t="s">
        <v>1140</v>
      </c>
      <c r="N4" s="118"/>
      <c r="O4" s="121" t="s">
        <v>1141</v>
      </c>
      <c r="P4" s="118"/>
      <c r="Q4" s="119" t="s">
        <v>1142</v>
      </c>
      <c r="R4" s="118"/>
      <c r="S4" s="119" t="s">
        <v>1143</v>
      </c>
      <c r="U4" s="117"/>
      <c r="V4" s="118"/>
      <c r="W4" s="119" t="s">
        <v>1140</v>
      </c>
      <c r="X4" s="118"/>
      <c r="Y4" s="119" t="s">
        <v>1141</v>
      </c>
      <c r="Z4" s="118"/>
      <c r="AA4" s="119" t="s">
        <v>1142</v>
      </c>
      <c r="AB4" s="118"/>
      <c r="AC4" s="119" t="s">
        <v>1143</v>
      </c>
    </row>
    <row r="5" spans="1:29" ht="12" customHeight="1" x14ac:dyDescent="0.25">
      <c r="A5" s="122">
        <v>1</v>
      </c>
      <c r="B5" s="123" t="s">
        <v>1047</v>
      </c>
      <c r="C5" s="124">
        <v>13.266</v>
      </c>
      <c r="D5" s="123" t="s">
        <v>1047</v>
      </c>
      <c r="E5" s="124">
        <v>16.364000000000001</v>
      </c>
      <c r="F5" s="123" t="s">
        <v>1047</v>
      </c>
      <c r="G5" s="124">
        <v>19.143000000000001</v>
      </c>
      <c r="H5" s="123" t="s">
        <v>1527</v>
      </c>
      <c r="I5" s="124">
        <v>13.307</v>
      </c>
      <c r="K5" s="122">
        <v>1</v>
      </c>
      <c r="L5" s="123" t="s">
        <v>1047</v>
      </c>
      <c r="M5" s="125">
        <v>0.47199999999999998</v>
      </c>
      <c r="N5" s="126" t="s">
        <v>1525</v>
      </c>
      <c r="O5" s="127">
        <v>1.1879999999999999</v>
      </c>
      <c r="P5" s="123" t="s">
        <v>1047</v>
      </c>
      <c r="Q5" s="124">
        <v>2.2120000000000002</v>
      </c>
      <c r="R5" s="123" t="s">
        <v>1047</v>
      </c>
      <c r="S5" s="124">
        <v>1.427</v>
      </c>
      <c r="U5" s="122">
        <v>1</v>
      </c>
      <c r="V5" s="123" t="s">
        <v>1193</v>
      </c>
      <c r="W5" s="124">
        <v>6.6050000000000004</v>
      </c>
      <c r="X5" s="123" t="s">
        <v>1193</v>
      </c>
      <c r="Y5" s="124">
        <v>7.0149999999999997</v>
      </c>
      <c r="Z5" s="123" t="s">
        <v>1526</v>
      </c>
      <c r="AA5" s="124">
        <v>17.564</v>
      </c>
      <c r="AB5" s="123" t="s">
        <v>1193</v>
      </c>
      <c r="AC5" s="124">
        <v>10.548999999999999</v>
      </c>
    </row>
    <row r="6" spans="1:29" ht="12" customHeight="1" x14ac:dyDescent="0.25">
      <c r="A6" s="117">
        <v>2</v>
      </c>
      <c r="B6" s="118" t="s">
        <v>1527</v>
      </c>
      <c r="C6" s="128">
        <v>6.5229999999999997</v>
      </c>
      <c r="D6" s="118" t="s">
        <v>1527</v>
      </c>
      <c r="E6" s="128">
        <v>10.464</v>
      </c>
      <c r="F6" s="118" t="s">
        <v>1527</v>
      </c>
      <c r="G6" s="128">
        <v>15.673</v>
      </c>
      <c r="H6" s="118" t="s">
        <v>1185</v>
      </c>
      <c r="I6" s="128">
        <v>10.515000000000001</v>
      </c>
      <c r="K6" s="117">
        <v>2</v>
      </c>
      <c r="L6" s="118" t="s">
        <v>1189</v>
      </c>
      <c r="M6" s="129">
        <v>0.309</v>
      </c>
      <c r="N6" s="118" t="s">
        <v>1047</v>
      </c>
      <c r="O6" s="130">
        <v>0.38800000000000001</v>
      </c>
      <c r="P6" s="131" t="s">
        <v>1190</v>
      </c>
      <c r="Q6" s="132">
        <v>0.36699999999999999</v>
      </c>
      <c r="R6" s="131" t="s">
        <v>1190</v>
      </c>
      <c r="S6" s="132">
        <v>0.626</v>
      </c>
      <c r="U6" s="117">
        <v>2</v>
      </c>
      <c r="V6" s="118" t="s">
        <v>1529</v>
      </c>
      <c r="W6" s="128">
        <v>5.4649999999999999</v>
      </c>
      <c r="X6" s="118" t="s">
        <v>1529</v>
      </c>
      <c r="Y6" s="128">
        <v>5.7279999999999998</v>
      </c>
      <c r="Z6" s="118" t="s">
        <v>1144</v>
      </c>
      <c r="AA6" s="128">
        <v>11.81</v>
      </c>
      <c r="AB6" s="118" t="s">
        <v>1526</v>
      </c>
      <c r="AC6" s="128">
        <v>8.9819999999999993</v>
      </c>
    </row>
    <row r="7" spans="1:29" ht="12" customHeight="1" x14ac:dyDescent="0.25">
      <c r="A7" s="117">
        <v>3</v>
      </c>
      <c r="B7" s="118" t="s">
        <v>1189</v>
      </c>
      <c r="C7" s="128">
        <v>4.5960000000000001</v>
      </c>
      <c r="D7" s="118" t="s">
        <v>1185</v>
      </c>
      <c r="E7" s="128">
        <v>10.037000000000001</v>
      </c>
      <c r="F7" s="118" t="s">
        <v>1556</v>
      </c>
      <c r="G7" s="128">
        <v>14.217000000000001</v>
      </c>
      <c r="H7" s="118" t="s">
        <v>1047</v>
      </c>
      <c r="I7" s="128">
        <v>9.6679999999999993</v>
      </c>
      <c r="K7" s="117">
        <v>3</v>
      </c>
      <c r="L7" s="118" t="s">
        <v>1046</v>
      </c>
      <c r="M7" s="129">
        <v>0.27400000000000002</v>
      </c>
      <c r="N7" s="118" t="s">
        <v>1189</v>
      </c>
      <c r="O7" s="130">
        <v>0.35</v>
      </c>
      <c r="P7" s="118" t="s">
        <v>1189</v>
      </c>
      <c r="Q7" s="128">
        <v>0.14499999999999999</v>
      </c>
      <c r="R7" s="118" t="s">
        <v>1524</v>
      </c>
      <c r="S7" s="128">
        <v>0.39300000000000002</v>
      </c>
      <c r="U7" s="117">
        <v>3</v>
      </c>
      <c r="V7" s="118" t="s">
        <v>1526</v>
      </c>
      <c r="W7" s="128">
        <v>3.2429999999999999</v>
      </c>
      <c r="X7" s="133" t="s">
        <v>1052</v>
      </c>
      <c r="Y7" s="134">
        <v>4.5510000000000002</v>
      </c>
      <c r="Z7" s="118" t="s">
        <v>1193</v>
      </c>
      <c r="AA7" s="128">
        <v>11.657</v>
      </c>
      <c r="AB7" s="118" t="s">
        <v>1529</v>
      </c>
      <c r="AC7" s="128">
        <v>5.7949999999999999</v>
      </c>
    </row>
    <row r="8" spans="1:29" ht="12" customHeight="1" x14ac:dyDescent="0.25">
      <c r="A8" s="117">
        <v>4</v>
      </c>
      <c r="B8" s="118" t="s">
        <v>1046</v>
      </c>
      <c r="C8" s="128">
        <v>3.2530000000000001</v>
      </c>
      <c r="D8" s="118" t="s">
        <v>1184</v>
      </c>
      <c r="E8" s="128">
        <v>5.4539999999999997</v>
      </c>
      <c r="F8" s="131" t="s">
        <v>1190</v>
      </c>
      <c r="G8" s="132">
        <v>12.583</v>
      </c>
      <c r="H8" s="118" t="s">
        <v>1186</v>
      </c>
      <c r="I8" s="128">
        <v>8.6739999999999995</v>
      </c>
      <c r="K8" s="117">
        <v>4</v>
      </c>
      <c r="L8" s="118" t="s">
        <v>1193</v>
      </c>
      <c r="M8" s="129">
        <v>5.8999999999999997E-2</v>
      </c>
      <c r="N8" s="131" t="s">
        <v>1190</v>
      </c>
      <c r="O8" s="135">
        <v>0.187</v>
      </c>
      <c r="P8" s="133" t="s">
        <v>1528</v>
      </c>
      <c r="Q8" s="134">
        <v>0.13400000000000001</v>
      </c>
      <c r="R8" s="118" t="s">
        <v>1193</v>
      </c>
      <c r="S8" s="128">
        <v>0.218</v>
      </c>
      <c r="U8" s="117">
        <v>4</v>
      </c>
      <c r="V8" s="118" t="s">
        <v>1187</v>
      </c>
      <c r="W8" s="128">
        <v>3.2280000000000002</v>
      </c>
      <c r="X8" s="118" t="s">
        <v>1526</v>
      </c>
      <c r="Y8" s="128">
        <v>4.43</v>
      </c>
      <c r="Z8" s="118" t="s">
        <v>1529</v>
      </c>
      <c r="AA8" s="128">
        <v>6.8819999999999997</v>
      </c>
      <c r="AB8" s="133" t="s">
        <v>1052</v>
      </c>
      <c r="AC8" s="134">
        <v>5.0140000000000002</v>
      </c>
    </row>
    <row r="9" spans="1:29" ht="12" customHeight="1" x14ac:dyDescent="0.25">
      <c r="A9" s="136">
        <v>5</v>
      </c>
      <c r="B9" s="137" t="s">
        <v>1526</v>
      </c>
      <c r="C9" s="138">
        <v>3.0230000000000001</v>
      </c>
      <c r="D9" s="137" t="s">
        <v>1144</v>
      </c>
      <c r="E9" s="138">
        <v>5.2119999999999997</v>
      </c>
      <c r="F9" s="137" t="s">
        <v>1186</v>
      </c>
      <c r="G9" s="138">
        <v>11.739000000000001</v>
      </c>
      <c r="H9" s="139" t="s">
        <v>1190</v>
      </c>
      <c r="I9" s="140">
        <v>8.26</v>
      </c>
      <c r="K9" s="136">
        <v>5</v>
      </c>
      <c r="L9" s="137" t="s">
        <v>1184</v>
      </c>
      <c r="M9" s="141">
        <v>5.5E-2</v>
      </c>
      <c r="N9" s="137" t="s">
        <v>1046</v>
      </c>
      <c r="O9" s="142">
        <v>0.161</v>
      </c>
      <c r="P9" s="137" t="s">
        <v>1187</v>
      </c>
      <c r="Q9" s="138">
        <v>0.13200000000000001</v>
      </c>
      <c r="R9" s="137" t="s">
        <v>1189</v>
      </c>
      <c r="S9" s="138">
        <v>0.17699999999999999</v>
      </c>
      <c r="U9" s="136">
        <v>5</v>
      </c>
      <c r="V9" s="139" t="s">
        <v>1190</v>
      </c>
      <c r="W9" s="140">
        <v>3.101</v>
      </c>
      <c r="X9" s="137" t="s">
        <v>1057</v>
      </c>
      <c r="Y9" s="138">
        <v>3.2429999999999999</v>
      </c>
      <c r="Z9" s="143" t="s">
        <v>1052</v>
      </c>
      <c r="AA9" s="144">
        <v>6.0830000000000002</v>
      </c>
      <c r="AB9" s="300" t="s">
        <v>1674</v>
      </c>
      <c r="AC9" s="138">
        <v>3.3380000000000001</v>
      </c>
    </row>
    <row r="10" spans="1:29" ht="12" customHeight="1" x14ac:dyDescent="0.25">
      <c r="A10" s="122">
        <v>6</v>
      </c>
      <c r="B10" s="123" t="s">
        <v>1185</v>
      </c>
      <c r="C10" s="124">
        <v>3.0179999999999998</v>
      </c>
      <c r="D10" s="123" t="s">
        <v>1189</v>
      </c>
      <c r="E10" s="124">
        <v>4.7930000000000001</v>
      </c>
      <c r="F10" s="123" t="s">
        <v>1185</v>
      </c>
      <c r="G10" s="124">
        <v>10.231999999999999</v>
      </c>
      <c r="H10" s="123" t="s">
        <v>1195</v>
      </c>
      <c r="I10" s="124">
        <v>5.0289999999999999</v>
      </c>
      <c r="K10" s="122">
        <v>6</v>
      </c>
      <c r="L10" s="123" t="s">
        <v>1194</v>
      </c>
      <c r="M10" s="125">
        <v>4.3999999999999997E-2</v>
      </c>
      <c r="N10" s="123" t="s">
        <v>1187</v>
      </c>
      <c r="O10" s="145">
        <v>0.156</v>
      </c>
      <c r="P10" s="123" t="s">
        <v>1193</v>
      </c>
      <c r="Q10" s="124">
        <v>0.129</v>
      </c>
      <c r="R10" s="123" t="s">
        <v>1046</v>
      </c>
      <c r="S10" s="124">
        <v>0.155</v>
      </c>
      <c r="U10" s="117">
        <v>6</v>
      </c>
      <c r="V10" s="118" t="s">
        <v>1185</v>
      </c>
      <c r="W10" s="128">
        <v>2.524</v>
      </c>
      <c r="X10" s="118" t="s">
        <v>1059</v>
      </c>
      <c r="Y10" s="128">
        <v>3.1859999999999999</v>
      </c>
      <c r="Z10" s="118" t="s">
        <v>1533</v>
      </c>
      <c r="AA10" s="128">
        <v>4.8380000000000001</v>
      </c>
      <c r="AB10" s="146" t="s">
        <v>1145</v>
      </c>
      <c r="AC10" s="147">
        <v>3.133</v>
      </c>
    </row>
    <row r="11" spans="1:29" ht="12" customHeight="1" x14ac:dyDescent="0.25">
      <c r="A11" s="117">
        <v>7</v>
      </c>
      <c r="B11" s="118" t="s">
        <v>1187</v>
      </c>
      <c r="C11" s="128">
        <v>2.8170000000000002</v>
      </c>
      <c r="D11" s="118" t="s">
        <v>1187</v>
      </c>
      <c r="E11" s="128">
        <v>3.4470000000000001</v>
      </c>
      <c r="F11" s="118" t="s">
        <v>1195</v>
      </c>
      <c r="G11" s="128">
        <v>5.15</v>
      </c>
      <c r="H11" s="118" t="s">
        <v>1529</v>
      </c>
      <c r="I11" s="128">
        <v>4.7690000000000001</v>
      </c>
      <c r="K11" s="117">
        <v>7</v>
      </c>
      <c r="L11" s="133" t="s">
        <v>1052</v>
      </c>
      <c r="M11" s="148">
        <v>3.2000000000000001E-2</v>
      </c>
      <c r="N11" s="133" t="s">
        <v>1528</v>
      </c>
      <c r="O11" s="149">
        <v>0.111</v>
      </c>
      <c r="P11" s="118" t="s">
        <v>1192</v>
      </c>
      <c r="Q11" s="128">
        <v>0.10199999999999999</v>
      </c>
      <c r="R11" s="118" t="s">
        <v>1184</v>
      </c>
      <c r="S11" s="128">
        <v>8.3000000000000004E-2</v>
      </c>
      <c r="U11" s="117">
        <v>7</v>
      </c>
      <c r="V11" s="146" t="s">
        <v>1145</v>
      </c>
      <c r="W11" s="147">
        <v>2.2970000000000002</v>
      </c>
      <c r="X11" s="118" t="s">
        <v>1527</v>
      </c>
      <c r="Y11" s="128">
        <v>3.0190000000000001</v>
      </c>
      <c r="Z11" s="118" t="s">
        <v>1146</v>
      </c>
      <c r="AA11" s="128">
        <v>3.988</v>
      </c>
      <c r="AB11" s="118" t="s">
        <v>1185</v>
      </c>
      <c r="AC11" s="128">
        <v>2.714</v>
      </c>
    </row>
    <row r="12" spans="1:29" ht="12" customHeight="1" x14ac:dyDescent="0.3">
      <c r="A12" s="117">
        <v>8</v>
      </c>
      <c r="B12" s="118" t="s">
        <v>1184</v>
      </c>
      <c r="C12" s="128">
        <v>2.7</v>
      </c>
      <c r="D12" s="118" t="s">
        <v>1186</v>
      </c>
      <c r="E12" s="128">
        <v>3.379</v>
      </c>
      <c r="F12" s="118" t="s">
        <v>1526</v>
      </c>
      <c r="G12" s="128">
        <v>5.07</v>
      </c>
      <c r="H12" s="118" t="s">
        <v>1526</v>
      </c>
      <c r="I12" s="128">
        <v>3.6139999999999999</v>
      </c>
      <c r="K12" s="117">
        <v>8</v>
      </c>
      <c r="L12" s="146" t="s">
        <v>1145</v>
      </c>
      <c r="M12" s="150">
        <v>2.3E-2</v>
      </c>
      <c r="N12" s="118" t="s">
        <v>1194</v>
      </c>
      <c r="O12" s="130">
        <v>9.2999999999999999E-2</v>
      </c>
      <c r="P12" s="118" t="s">
        <v>1146</v>
      </c>
      <c r="Q12" s="128">
        <v>8.6999999999999994E-2</v>
      </c>
      <c r="R12" s="118" t="s">
        <v>1185</v>
      </c>
      <c r="S12" s="128">
        <v>6.4000000000000001E-2</v>
      </c>
      <c r="U12" s="117">
        <v>8</v>
      </c>
      <c r="V12" s="118" t="s">
        <v>1047</v>
      </c>
      <c r="W12" s="128">
        <v>2.0870000000000002</v>
      </c>
      <c r="X12" s="118" t="s">
        <v>1187</v>
      </c>
      <c r="Y12" s="128">
        <v>2.9870000000000001</v>
      </c>
      <c r="Z12" s="146" t="s">
        <v>1145</v>
      </c>
      <c r="AA12" s="147">
        <v>3.831</v>
      </c>
      <c r="AB12" s="118" t="s">
        <v>1533</v>
      </c>
      <c r="AC12" s="128">
        <v>2.3530000000000002</v>
      </c>
    </row>
    <row r="13" spans="1:29" ht="12" customHeight="1" x14ac:dyDescent="0.3">
      <c r="A13" s="117">
        <v>9</v>
      </c>
      <c r="B13" s="118" t="s">
        <v>1144</v>
      </c>
      <c r="C13" s="128">
        <v>1.73</v>
      </c>
      <c r="D13" s="131" t="s">
        <v>1190</v>
      </c>
      <c r="E13" s="132">
        <v>3.262</v>
      </c>
      <c r="F13" s="118" t="s">
        <v>1184</v>
      </c>
      <c r="G13" s="128">
        <v>4.7709999999999999</v>
      </c>
      <c r="H13" s="118" t="s">
        <v>1184</v>
      </c>
      <c r="I13" s="128">
        <v>3.5840000000000001</v>
      </c>
      <c r="K13" s="117">
        <v>9</v>
      </c>
      <c r="L13" s="118" t="s">
        <v>1529</v>
      </c>
      <c r="M13" s="129">
        <v>2.1999999999999999E-2</v>
      </c>
      <c r="N13" s="118" t="s">
        <v>1193</v>
      </c>
      <c r="O13" s="130">
        <v>4.9000000000000002E-2</v>
      </c>
      <c r="P13" s="118" t="s">
        <v>1184</v>
      </c>
      <c r="Q13" s="128">
        <v>0.08</v>
      </c>
      <c r="R13" s="146" t="s">
        <v>1145</v>
      </c>
      <c r="S13" s="147">
        <v>5.5E-2</v>
      </c>
      <c r="U13" s="117">
        <v>9</v>
      </c>
      <c r="V13" s="133" t="s">
        <v>1052</v>
      </c>
      <c r="W13" s="134">
        <v>1.9279999999999999</v>
      </c>
      <c r="X13" s="131" t="s">
        <v>1190</v>
      </c>
      <c r="Y13" s="132">
        <v>2.9729999999999999</v>
      </c>
      <c r="Z13" s="118" t="s">
        <v>1185</v>
      </c>
      <c r="AA13" s="128">
        <v>2.835</v>
      </c>
      <c r="AB13" s="118" t="s">
        <v>1556</v>
      </c>
      <c r="AC13" s="128">
        <v>2.3050000000000002</v>
      </c>
    </row>
    <row r="14" spans="1:29" ht="12" customHeight="1" x14ac:dyDescent="0.25">
      <c r="A14" s="136">
        <v>10</v>
      </c>
      <c r="B14" s="137" t="s">
        <v>1186</v>
      </c>
      <c r="C14" s="138">
        <v>1.2210000000000001</v>
      </c>
      <c r="D14" s="137" t="s">
        <v>1046</v>
      </c>
      <c r="E14" s="138">
        <v>2.9079999999999999</v>
      </c>
      <c r="F14" s="137" t="s">
        <v>1189</v>
      </c>
      <c r="G14" s="138">
        <v>4.6619999999999999</v>
      </c>
      <c r="H14" s="137" t="s">
        <v>1534</v>
      </c>
      <c r="I14" s="138">
        <v>3.3839999999999999</v>
      </c>
      <c r="K14" s="136">
        <v>10</v>
      </c>
      <c r="L14" s="137" t="s">
        <v>1185</v>
      </c>
      <c r="M14" s="141">
        <v>1.4E-2</v>
      </c>
      <c r="N14" s="137" t="s">
        <v>1185</v>
      </c>
      <c r="O14" s="142">
        <v>4.5999999999999999E-2</v>
      </c>
      <c r="P14" s="137" t="s">
        <v>1194</v>
      </c>
      <c r="Q14" s="138">
        <v>7.8E-2</v>
      </c>
      <c r="R14" s="143" t="s">
        <v>1525</v>
      </c>
      <c r="S14" s="144">
        <v>5.2999999999999999E-2</v>
      </c>
      <c r="U14" s="117">
        <v>10</v>
      </c>
      <c r="V14" s="118" t="s">
        <v>1057</v>
      </c>
      <c r="W14" s="128">
        <v>1.708</v>
      </c>
      <c r="X14" s="146" t="s">
        <v>1145</v>
      </c>
      <c r="Y14" s="147">
        <v>2.5760000000000001</v>
      </c>
      <c r="Z14" s="300" t="s">
        <v>1674</v>
      </c>
      <c r="AA14" s="128">
        <v>2.8</v>
      </c>
      <c r="AB14" s="133" t="s">
        <v>1528</v>
      </c>
      <c r="AC14" s="134">
        <v>1.6259999999999999</v>
      </c>
    </row>
    <row r="15" spans="1:29" ht="12" customHeight="1" x14ac:dyDescent="0.3">
      <c r="A15" s="122">
        <v>11</v>
      </c>
      <c r="B15" s="126" t="s">
        <v>1525</v>
      </c>
      <c r="C15" s="151">
        <v>0.89500000000000002</v>
      </c>
      <c r="D15" s="123" t="s">
        <v>1526</v>
      </c>
      <c r="E15" s="124">
        <v>2.548</v>
      </c>
      <c r="F15" s="123" t="s">
        <v>1529</v>
      </c>
      <c r="G15" s="124">
        <v>4.3369999999999997</v>
      </c>
      <c r="H15" s="123" t="s">
        <v>1189</v>
      </c>
      <c r="I15" s="124">
        <v>3.2959999999999998</v>
      </c>
      <c r="K15" s="122">
        <v>11</v>
      </c>
      <c r="L15" s="123" t="s">
        <v>1059</v>
      </c>
      <c r="M15" s="125">
        <v>0.01</v>
      </c>
      <c r="N15" s="152" t="s">
        <v>1145</v>
      </c>
      <c r="O15" s="153">
        <v>4.4999999999999998E-2</v>
      </c>
      <c r="P15" s="152" t="s">
        <v>1145</v>
      </c>
      <c r="Q15" s="154">
        <v>5.2999999999999999E-2</v>
      </c>
      <c r="R15" s="123" t="s">
        <v>1192</v>
      </c>
      <c r="S15" s="124">
        <v>3.6999999999999998E-2</v>
      </c>
      <c r="U15" s="122">
        <v>11</v>
      </c>
      <c r="V15" s="123" t="s">
        <v>1046</v>
      </c>
      <c r="W15" s="124">
        <v>1.6080000000000001</v>
      </c>
      <c r="X15" s="123" t="s">
        <v>1185</v>
      </c>
      <c r="Y15" s="124">
        <v>2.3159999999999998</v>
      </c>
      <c r="Z15" s="123" t="s">
        <v>1527</v>
      </c>
      <c r="AA15" s="124">
        <v>2.78</v>
      </c>
      <c r="AB15" s="123" t="s">
        <v>1187</v>
      </c>
      <c r="AC15" s="124">
        <v>1.609</v>
      </c>
    </row>
    <row r="16" spans="1:29" ht="12" customHeight="1" x14ac:dyDescent="0.3">
      <c r="A16" s="117">
        <v>12</v>
      </c>
      <c r="B16" s="146" t="s">
        <v>1145</v>
      </c>
      <c r="C16" s="147">
        <v>0.8</v>
      </c>
      <c r="D16" s="118" t="s">
        <v>1057</v>
      </c>
      <c r="E16" s="128">
        <v>2.0059999999999998</v>
      </c>
      <c r="F16" s="118" t="s">
        <v>1046</v>
      </c>
      <c r="G16" s="128">
        <v>3.2589999999999999</v>
      </c>
      <c r="H16" s="118" t="s">
        <v>1193</v>
      </c>
      <c r="I16" s="128">
        <v>3.1320000000000001</v>
      </c>
      <c r="K16" s="117">
        <v>12</v>
      </c>
      <c r="L16" s="118" t="s">
        <v>1533</v>
      </c>
      <c r="M16" s="129">
        <v>6.0000000000000001E-3</v>
      </c>
      <c r="N16" s="118" t="s">
        <v>1146</v>
      </c>
      <c r="O16" s="130">
        <v>4.4999999999999998E-2</v>
      </c>
      <c r="P16" s="118" t="s">
        <v>1535</v>
      </c>
      <c r="Q16" s="128">
        <v>0.05</v>
      </c>
      <c r="R16" s="118" t="s">
        <v>1194</v>
      </c>
      <c r="S16" s="128">
        <v>3.5999999999999997E-2</v>
      </c>
      <c r="U16" s="117">
        <v>12</v>
      </c>
      <c r="V16" s="118" t="s">
        <v>1527</v>
      </c>
      <c r="W16" s="128">
        <v>1.554</v>
      </c>
      <c r="X16" s="118" t="s">
        <v>1047</v>
      </c>
      <c r="Y16" s="128">
        <v>2.0059999999999998</v>
      </c>
      <c r="Z16" s="118" t="s">
        <v>1530</v>
      </c>
      <c r="AA16" s="128">
        <v>2.4249999999999998</v>
      </c>
      <c r="AB16" s="118" t="s">
        <v>1192</v>
      </c>
      <c r="AC16" s="128">
        <v>1.607</v>
      </c>
    </row>
    <row r="17" spans="1:29" ht="12" customHeight="1" x14ac:dyDescent="0.25">
      <c r="A17" s="117">
        <v>13</v>
      </c>
      <c r="B17" s="118" t="s">
        <v>1540</v>
      </c>
      <c r="C17" s="128">
        <v>0.625</v>
      </c>
      <c r="D17" s="146" t="s">
        <v>1145</v>
      </c>
      <c r="E17" s="147">
        <v>1.6259999999999999</v>
      </c>
      <c r="F17" s="118" t="s">
        <v>1144</v>
      </c>
      <c r="G17" s="128">
        <v>3.0030000000000001</v>
      </c>
      <c r="H17" s="118" t="s">
        <v>1533</v>
      </c>
      <c r="I17" s="128">
        <v>2.718</v>
      </c>
      <c r="K17" s="117">
        <v>13</v>
      </c>
      <c r="L17" s="118" t="s">
        <v>1548</v>
      </c>
      <c r="M17" s="129">
        <v>2E-3</v>
      </c>
      <c r="N17" s="118" t="s">
        <v>1527</v>
      </c>
      <c r="O17" s="130">
        <v>3.2000000000000001E-2</v>
      </c>
      <c r="P17" s="118" t="s">
        <v>1195</v>
      </c>
      <c r="Q17" s="128">
        <v>3.5999999999999997E-2</v>
      </c>
      <c r="R17" s="118" t="s">
        <v>1187</v>
      </c>
      <c r="S17" s="128">
        <v>3.1E-2</v>
      </c>
      <c r="U17" s="117">
        <v>13</v>
      </c>
      <c r="V17" s="118" t="s">
        <v>1184</v>
      </c>
      <c r="W17" s="128">
        <v>1.5069999999999999</v>
      </c>
      <c r="X17" s="118" t="s">
        <v>1144</v>
      </c>
      <c r="Y17" s="128">
        <v>1.8180000000000001</v>
      </c>
      <c r="Z17" s="118" t="s">
        <v>1187</v>
      </c>
      <c r="AA17" s="128">
        <v>2.109</v>
      </c>
      <c r="AB17" s="118" t="s">
        <v>1530</v>
      </c>
      <c r="AC17" s="128">
        <v>1.599</v>
      </c>
    </row>
    <row r="18" spans="1:29" ht="12" customHeight="1" x14ac:dyDescent="0.3">
      <c r="A18" s="117">
        <v>14</v>
      </c>
      <c r="B18" s="133" t="s">
        <v>1052</v>
      </c>
      <c r="C18" s="134">
        <v>0.57899999999999996</v>
      </c>
      <c r="D18" s="118" t="s">
        <v>1193</v>
      </c>
      <c r="E18" s="128">
        <v>1.4410000000000001</v>
      </c>
      <c r="F18" s="118" t="s">
        <v>1533</v>
      </c>
      <c r="G18" s="128">
        <v>2.9780000000000002</v>
      </c>
      <c r="H18" s="146" t="s">
        <v>1145</v>
      </c>
      <c r="I18" s="147">
        <v>2.714</v>
      </c>
      <c r="K18" s="117">
        <v>14</v>
      </c>
      <c r="L18" s="118" t="s">
        <v>1527</v>
      </c>
      <c r="M18" s="155" t="s">
        <v>1147</v>
      </c>
      <c r="N18" s="118" t="s">
        <v>1529</v>
      </c>
      <c r="O18" s="130">
        <v>1.7000000000000001E-2</v>
      </c>
      <c r="P18" s="118" t="s">
        <v>1046</v>
      </c>
      <c r="Q18" s="128">
        <v>3.2000000000000001E-2</v>
      </c>
      <c r="R18" s="118" t="s">
        <v>1536</v>
      </c>
      <c r="S18" s="128">
        <v>2.4E-2</v>
      </c>
      <c r="U18" s="117">
        <v>14</v>
      </c>
      <c r="V18" s="133" t="s">
        <v>1525</v>
      </c>
      <c r="W18" s="134">
        <v>1.47</v>
      </c>
      <c r="X18" s="118" t="s">
        <v>1046</v>
      </c>
      <c r="Y18" s="128">
        <v>1.653</v>
      </c>
      <c r="Z18" s="118" t="s">
        <v>1047</v>
      </c>
      <c r="AA18" s="128">
        <v>2.0009999999999999</v>
      </c>
      <c r="AB18" s="118" t="s">
        <v>1527</v>
      </c>
      <c r="AC18" s="128">
        <v>1.5840000000000001</v>
      </c>
    </row>
    <row r="19" spans="1:29" ht="12" customHeight="1" x14ac:dyDescent="0.3">
      <c r="A19" s="136">
        <v>15</v>
      </c>
      <c r="B19" s="137" t="s">
        <v>1529</v>
      </c>
      <c r="C19" s="138">
        <v>0.46899999999999997</v>
      </c>
      <c r="D19" s="137" t="s">
        <v>1534</v>
      </c>
      <c r="E19" s="138">
        <v>1.4359999999999999</v>
      </c>
      <c r="F19" s="156" t="s">
        <v>1145</v>
      </c>
      <c r="G19" s="157">
        <v>2.976</v>
      </c>
      <c r="H19" s="137" t="s">
        <v>1530</v>
      </c>
      <c r="I19" s="138">
        <v>2.4390000000000001</v>
      </c>
      <c r="K19" s="136">
        <v>15</v>
      </c>
      <c r="L19" s="137" t="s">
        <v>1544</v>
      </c>
      <c r="M19" s="158" t="s">
        <v>1147</v>
      </c>
      <c r="N19" s="137" t="s">
        <v>1061</v>
      </c>
      <c r="O19" s="142">
        <v>1.2999999999999999E-2</v>
      </c>
      <c r="P19" s="137" t="s">
        <v>1529</v>
      </c>
      <c r="Q19" s="138">
        <v>1.6E-2</v>
      </c>
      <c r="R19" s="137" t="s">
        <v>1059</v>
      </c>
      <c r="S19" s="138">
        <v>2.1999999999999999E-2</v>
      </c>
      <c r="U19" s="136">
        <v>15</v>
      </c>
      <c r="V19" s="143" t="s">
        <v>1528</v>
      </c>
      <c r="W19" s="144">
        <v>1.252</v>
      </c>
      <c r="X19" s="137" t="s">
        <v>1184</v>
      </c>
      <c r="Y19" s="138">
        <v>1.6359999999999999</v>
      </c>
      <c r="Z19" s="137" t="s">
        <v>1046</v>
      </c>
      <c r="AA19" s="138">
        <v>1.788</v>
      </c>
      <c r="AB19" s="137" t="s">
        <v>1540</v>
      </c>
      <c r="AC19" s="138">
        <v>1.1910000000000001</v>
      </c>
    </row>
    <row r="20" spans="1:29" ht="12" customHeight="1" x14ac:dyDescent="0.25">
      <c r="A20" s="122">
        <v>16</v>
      </c>
      <c r="B20" s="123" t="s">
        <v>1195</v>
      </c>
      <c r="C20" s="124">
        <v>0.41799999999999998</v>
      </c>
      <c r="D20" s="123" t="s">
        <v>1149</v>
      </c>
      <c r="E20" s="124">
        <v>1.2769999999999999</v>
      </c>
      <c r="F20" s="123" t="s">
        <v>1059</v>
      </c>
      <c r="G20" s="124">
        <v>2.9119999999999999</v>
      </c>
      <c r="H20" s="123" t="s">
        <v>1059</v>
      </c>
      <c r="I20" s="124">
        <v>2.4260000000000002</v>
      </c>
      <c r="K20" s="122">
        <v>16</v>
      </c>
      <c r="L20" s="123" t="s">
        <v>1536</v>
      </c>
      <c r="M20" s="159" t="s">
        <v>1147</v>
      </c>
      <c r="N20" s="123" t="s">
        <v>1059</v>
      </c>
      <c r="O20" s="145">
        <v>2E-3</v>
      </c>
      <c r="P20" s="123" t="s">
        <v>1526</v>
      </c>
      <c r="Q20" s="124">
        <v>0.01</v>
      </c>
      <c r="R20" s="123" t="s">
        <v>1195</v>
      </c>
      <c r="S20" s="124">
        <v>1.4999999999999999E-2</v>
      </c>
      <c r="U20" s="117">
        <v>16</v>
      </c>
      <c r="V20" s="118" t="s">
        <v>1189</v>
      </c>
      <c r="W20" s="128">
        <v>1.222</v>
      </c>
      <c r="X20" s="118" t="s">
        <v>1189</v>
      </c>
      <c r="Y20" s="128">
        <v>1.3440000000000001</v>
      </c>
      <c r="Z20" s="118" t="s">
        <v>1059</v>
      </c>
      <c r="AA20" s="128">
        <v>1.6439999999999999</v>
      </c>
      <c r="AB20" s="118" t="s">
        <v>1059</v>
      </c>
      <c r="AC20" s="128">
        <v>1.1120000000000001</v>
      </c>
    </row>
    <row r="21" spans="1:29" ht="12" customHeight="1" x14ac:dyDescent="0.3">
      <c r="A21" s="117">
        <v>17</v>
      </c>
      <c r="B21" s="118" t="s">
        <v>1192</v>
      </c>
      <c r="C21" s="128">
        <v>0.41299999999999998</v>
      </c>
      <c r="D21" s="118" t="s">
        <v>1529</v>
      </c>
      <c r="E21" s="128">
        <v>1.196</v>
      </c>
      <c r="F21" s="118" t="s">
        <v>1187</v>
      </c>
      <c r="G21" s="128">
        <v>2.7890000000000001</v>
      </c>
      <c r="H21" s="118" t="s">
        <v>1556</v>
      </c>
      <c r="I21" s="128">
        <v>2.3050000000000002</v>
      </c>
      <c r="K21" s="117">
        <v>17</v>
      </c>
      <c r="L21" s="131" t="s">
        <v>1190</v>
      </c>
      <c r="M21" s="160" t="s">
        <v>1147</v>
      </c>
      <c r="N21" s="118" t="s">
        <v>1548</v>
      </c>
      <c r="O21" s="130">
        <v>1E-3</v>
      </c>
      <c r="P21" s="118" t="s">
        <v>1059</v>
      </c>
      <c r="Q21" s="128">
        <v>7.0000000000000001E-3</v>
      </c>
      <c r="R21" s="133" t="s">
        <v>1052</v>
      </c>
      <c r="S21" s="134">
        <v>4.0000000000000001E-3</v>
      </c>
      <c r="U21" s="117">
        <v>17</v>
      </c>
      <c r="V21" s="118" t="s">
        <v>1059</v>
      </c>
      <c r="W21" s="128">
        <v>1.1319999999999999</v>
      </c>
      <c r="X21" s="133" t="s">
        <v>1525</v>
      </c>
      <c r="Y21" s="134">
        <v>1.2430000000000001</v>
      </c>
      <c r="Z21" s="118" t="s">
        <v>1057</v>
      </c>
      <c r="AA21" s="128">
        <v>1.478</v>
      </c>
      <c r="AB21" s="118" t="s">
        <v>1547</v>
      </c>
      <c r="AC21" s="128">
        <v>0.90400000000000003</v>
      </c>
    </row>
    <row r="22" spans="1:29" ht="12" customHeight="1" x14ac:dyDescent="0.25">
      <c r="A22" s="117">
        <v>18</v>
      </c>
      <c r="B22" s="118" t="s">
        <v>1193</v>
      </c>
      <c r="C22" s="128">
        <v>0.40300000000000002</v>
      </c>
      <c r="D22" s="118" t="s">
        <v>1192</v>
      </c>
      <c r="E22" s="128">
        <v>0.93899999999999995</v>
      </c>
      <c r="F22" s="118" t="s">
        <v>1193</v>
      </c>
      <c r="G22" s="128">
        <v>2.7650000000000001</v>
      </c>
      <c r="H22" s="118" t="s">
        <v>1046</v>
      </c>
      <c r="I22" s="128">
        <v>2.1429999999999998</v>
      </c>
      <c r="K22" s="117">
        <v>18</v>
      </c>
      <c r="L22" s="118" t="s">
        <v>1534</v>
      </c>
      <c r="M22" s="155" t="s">
        <v>1147</v>
      </c>
      <c r="N22" s="118" t="s">
        <v>1544</v>
      </c>
      <c r="O22" s="161" t="s">
        <v>1147</v>
      </c>
      <c r="P22" s="118" t="s">
        <v>1527</v>
      </c>
      <c r="Q22" s="128">
        <v>4.0000000000000001E-3</v>
      </c>
      <c r="R22" s="118" t="s">
        <v>1529</v>
      </c>
      <c r="S22" s="128">
        <v>2E-3</v>
      </c>
      <c r="U22" s="117">
        <v>18</v>
      </c>
      <c r="V22" s="118" t="s">
        <v>1533</v>
      </c>
      <c r="W22" s="128">
        <v>0.997</v>
      </c>
      <c r="X22" s="118" t="s">
        <v>1195</v>
      </c>
      <c r="Y22" s="128">
        <v>1.1080000000000001</v>
      </c>
      <c r="Z22" s="118" t="s">
        <v>1192</v>
      </c>
      <c r="AA22" s="128">
        <v>1.4339999999999999</v>
      </c>
      <c r="AB22" s="118" t="s">
        <v>1194</v>
      </c>
      <c r="AC22" s="128">
        <v>0.83599999999999997</v>
      </c>
    </row>
    <row r="23" spans="1:29" ht="12" customHeight="1" x14ac:dyDescent="0.3">
      <c r="A23" s="117">
        <v>19</v>
      </c>
      <c r="B23" s="133" t="s">
        <v>1528</v>
      </c>
      <c r="C23" s="134">
        <v>0.39</v>
      </c>
      <c r="D23" s="133" t="s">
        <v>1525</v>
      </c>
      <c r="E23" s="134">
        <v>0.85499999999999998</v>
      </c>
      <c r="F23" s="118" t="s">
        <v>1534</v>
      </c>
      <c r="G23" s="128">
        <v>2.6059999999999999</v>
      </c>
      <c r="H23" s="118" t="s">
        <v>1187</v>
      </c>
      <c r="I23" s="128">
        <v>1.5369999999999999</v>
      </c>
      <c r="K23" s="117">
        <v>19</v>
      </c>
      <c r="L23" s="118" t="s">
        <v>1186</v>
      </c>
      <c r="M23" s="155" t="s">
        <v>1147</v>
      </c>
      <c r="N23" s="118" t="s">
        <v>1536</v>
      </c>
      <c r="O23" s="161" t="s">
        <v>1147</v>
      </c>
      <c r="P23" s="118" t="s">
        <v>1545</v>
      </c>
      <c r="Q23" s="128">
        <v>3.0000000000000001E-3</v>
      </c>
      <c r="R23" s="118" t="s">
        <v>1526</v>
      </c>
      <c r="S23" s="128">
        <v>1E-3</v>
      </c>
      <c r="U23" s="117">
        <v>19</v>
      </c>
      <c r="V23" s="118" t="s">
        <v>1194</v>
      </c>
      <c r="W23" s="128">
        <v>0.71299999999999997</v>
      </c>
      <c r="X23" s="118" t="s">
        <v>1533</v>
      </c>
      <c r="Y23" s="128">
        <v>0.94499999999999995</v>
      </c>
      <c r="Z23" s="131" t="s">
        <v>1190</v>
      </c>
      <c r="AA23" s="132">
        <v>1.41</v>
      </c>
      <c r="AB23" s="118" t="s">
        <v>1543</v>
      </c>
      <c r="AC23" s="128">
        <v>0.83499999999999996</v>
      </c>
    </row>
    <row r="24" spans="1:29" ht="12" customHeight="1" x14ac:dyDescent="0.25">
      <c r="A24" s="136">
        <v>20</v>
      </c>
      <c r="B24" s="137" t="s">
        <v>1057</v>
      </c>
      <c r="C24" s="138">
        <v>0.35299999999999998</v>
      </c>
      <c r="D24" s="137" t="s">
        <v>1194</v>
      </c>
      <c r="E24" s="138">
        <v>0.81799999999999995</v>
      </c>
      <c r="F24" s="143" t="s">
        <v>1528</v>
      </c>
      <c r="G24" s="144">
        <v>2.3140000000000001</v>
      </c>
      <c r="H24" s="137" t="s">
        <v>1547</v>
      </c>
      <c r="I24" s="138">
        <v>1.446</v>
      </c>
      <c r="K24" s="136">
        <v>20</v>
      </c>
      <c r="L24" s="137" t="s">
        <v>1538</v>
      </c>
      <c r="M24" s="158" t="s">
        <v>1147</v>
      </c>
      <c r="N24" s="137" t="s">
        <v>1534</v>
      </c>
      <c r="O24" s="162" t="s">
        <v>1147</v>
      </c>
      <c r="P24" s="137" t="s">
        <v>1062</v>
      </c>
      <c r="Q24" s="138">
        <v>2E-3</v>
      </c>
      <c r="R24" s="137" t="s">
        <v>1549</v>
      </c>
      <c r="S24" s="138">
        <v>0</v>
      </c>
      <c r="U24" s="117">
        <v>20</v>
      </c>
      <c r="V24" s="118" t="s">
        <v>1186</v>
      </c>
      <c r="W24" s="128">
        <v>0.69399999999999995</v>
      </c>
      <c r="X24" s="118" t="s">
        <v>1194</v>
      </c>
      <c r="Y24" s="128">
        <v>0.94399999999999995</v>
      </c>
      <c r="Z24" s="118" t="s">
        <v>1195</v>
      </c>
      <c r="AA24" s="128">
        <v>1.284</v>
      </c>
      <c r="AB24" s="118" t="s">
        <v>1536</v>
      </c>
      <c r="AC24" s="128">
        <v>0.82599999999999996</v>
      </c>
    </row>
    <row r="25" spans="1:29" ht="12" customHeight="1" x14ac:dyDescent="0.25">
      <c r="A25" s="122">
        <v>21</v>
      </c>
      <c r="B25" s="123" t="s">
        <v>1059</v>
      </c>
      <c r="C25" s="124">
        <v>0.20499999999999999</v>
      </c>
      <c r="D25" s="123" t="s">
        <v>1540</v>
      </c>
      <c r="E25" s="124">
        <v>0.76500000000000001</v>
      </c>
      <c r="F25" s="123" t="s">
        <v>1192</v>
      </c>
      <c r="G25" s="124">
        <v>1.734</v>
      </c>
      <c r="H25" s="126" t="s">
        <v>1052</v>
      </c>
      <c r="I25" s="151">
        <v>1.3740000000000001</v>
      </c>
      <c r="K25" s="122">
        <v>21</v>
      </c>
      <c r="L25" s="123" t="s">
        <v>1192</v>
      </c>
      <c r="M25" s="159" t="s">
        <v>1147</v>
      </c>
      <c r="N25" s="123" t="s">
        <v>1186</v>
      </c>
      <c r="O25" s="163" t="s">
        <v>1147</v>
      </c>
      <c r="P25" s="123" t="s">
        <v>1544</v>
      </c>
      <c r="Q25" s="164" t="s">
        <v>1147</v>
      </c>
      <c r="R25" s="123" t="s">
        <v>1527</v>
      </c>
      <c r="S25" s="164" t="s">
        <v>1147</v>
      </c>
      <c r="U25" s="122">
        <v>21</v>
      </c>
      <c r="V25" s="123" t="s">
        <v>1146</v>
      </c>
      <c r="W25" s="124">
        <v>0.46</v>
      </c>
      <c r="X25" s="123" t="s">
        <v>1192</v>
      </c>
      <c r="Y25" s="124">
        <v>0.77700000000000002</v>
      </c>
      <c r="Z25" s="123" t="s">
        <v>1189</v>
      </c>
      <c r="AA25" s="124">
        <v>1.131</v>
      </c>
      <c r="AB25" s="123" t="s">
        <v>1046</v>
      </c>
      <c r="AC25" s="124">
        <v>0.81299999999999994</v>
      </c>
    </row>
    <row r="26" spans="1:29" ht="12" customHeight="1" x14ac:dyDescent="0.25">
      <c r="A26" s="117">
        <v>22</v>
      </c>
      <c r="B26" s="131" t="s">
        <v>1190</v>
      </c>
      <c r="C26" s="132">
        <v>0.192</v>
      </c>
      <c r="D26" s="118" t="s">
        <v>1533</v>
      </c>
      <c r="E26" s="128">
        <v>0.747</v>
      </c>
      <c r="F26" s="118" t="s">
        <v>1194</v>
      </c>
      <c r="G26" s="128">
        <v>1.6240000000000001</v>
      </c>
      <c r="H26" s="118" t="s">
        <v>1192</v>
      </c>
      <c r="I26" s="128">
        <v>1.3149999999999999</v>
      </c>
      <c r="K26" s="117">
        <v>22</v>
      </c>
      <c r="L26" s="118" t="s">
        <v>1537</v>
      </c>
      <c r="M26" s="155" t="s">
        <v>1147</v>
      </c>
      <c r="N26" s="118" t="s">
        <v>1538</v>
      </c>
      <c r="O26" s="161" t="s">
        <v>1147</v>
      </c>
      <c r="P26" s="118" t="s">
        <v>1536</v>
      </c>
      <c r="Q26" s="165" t="s">
        <v>1147</v>
      </c>
      <c r="R26" s="118" t="s">
        <v>1544</v>
      </c>
      <c r="S26" s="165" t="s">
        <v>1147</v>
      </c>
      <c r="U26" s="117">
        <v>22</v>
      </c>
      <c r="V26" s="118" t="s">
        <v>1192</v>
      </c>
      <c r="W26" s="128">
        <v>0.40899999999999997</v>
      </c>
      <c r="X26" s="300" t="s">
        <v>1674</v>
      </c>
      <c r="Y26" s="128">
        <v>0.56899999999999995</v>
      </c>
      <c r="Z26" s="133" t="s">
        <v>1525</v>
      </c>
      <c r="AA26" s="134">
        <v>1.1180000000000001</v>
      </c>
      <c r="AB26" s="118" t="s">
        <v>1186</v>
      </c>
      <c r="AC26" s="128">
        <v>0.76600000000000001</v>
      </c>
    </row>
    <row r="27" spans="1:29" ht="12" customHeight="1" x14ac:dyDescent="0.25">
      <c r="A27" s="117">
        <v>23</v>
      </c>
      <c r="B27" s="118" t="s">
        <v>1194</v>
      </c>
      <c r="C27" s="128">
        <v>0.192</v>
      </c>
      <c r="D27" s="118" t="s">
        <v>1059</v>
      </c>
      <c r="E27" s="128">
        <v>0.64900000000000002</v>
      </c>
      <c r="F27" s="133" t="s">
        <v>1052</v>
      </c>
      <c r="G27" s="134">
        <v>1.601</v>
      </c>
      <c r="H27" s="118" t="s">
        <v>1194</v>
      </c>
      <c r="I27" s="128">
        <v>1.202</v>
      </c>
      <c r="K27" s="117">
        <v>23</v>
      </c>
      <c r="L27" s="118" t="s">
        <v>1540</v>
      </c>
      <c r="M27" s="155" t="s">
        <v>1147</v>
      </c>
      <c r="N27" s="118" t="s">
        <v>1192</v>
      </c>
      <c r="O27" s="161" t="s">
        <v>1147</v>
      </c>
      <c r="P27" s="118" t="s">
        <v>1534</v>
      </c>
      <c r="Q27" s="165" t="s">
        <v>1147</v>
      </c>
      <c r="R27" s="118" t="s">
        <v>1534</v>
      </c>
      <c r="S27" s="165" t="s">
        <v>1147</v>
      </c>
      <c r="U27" s="117">
        <v>23</v>
      </c>
      <c r="V27" s="118" t="s">
        <v>1538</v>
      </c>
      <c r="W27" s="128">
        <v>0.39600000000000002</v>
      </c>
      <c r="X27" s="118" t="s">
        <v>1538</v>
      </c>
      <c r="Y27" s="128">
        <v>0.36599999999999999</v>
      </c>
      <c r="Z27" s="133" t="s">
        <v>1528</v>
      </c>
      <c r="AA27" s="134">
        <v>1.06</v>
      </c>
      <c r="AB27" s="118" t="s">
        <v>1189</v>
      </c>
      <c r="AC27" s="128">
        <v>0.7</v>
      </c>
    </row>
    <row r="28" spans="1:29" ht="12" customHeight="1" x14ac:dyDescent="0.25">
      <c r="A28" s="117">
        <v>24</v>
      </c>
      <c r="B28" s="118" t="s">
        <v>1533</v>
      </c>
      <c r="C28" s="128">
        <v>0.17499999999999999</v>
      </c>
      <c r="D28" s="118" t="s">
        <v>1524</v>
      </c>
      <c r="E28" s="128">
        <v>0.58799999999999997</v>
      </c>
      <c r="F28" s="118" t="s">
        <v>1061</v>
      </c>
      <c r="G28" s="128">
        <v>1.476</v>
      </c>
      <c r="H28" s="118" t="s">
        <v>1536</v>
      </c>
      <c r="I28" s="128">
        <v>1.1459999999999999</v>
      </c>
      <c r="K28" s="117">
        <v>24</v>
      </c>
      <c r="L28" s="118" t="s">
        <v>1547</v>
      </c>
      <c r="M28" s="155" t="s">
        <v>1147</v>
      </c>
      <c r="N28" s="118" t="s">
        <v>1537</v>
      </c>
      <c r="O28" s="161" t="s">
        <v>1147</v>
      </c>
      <c r="P28" s="118" t="s">
        <v>1186</v>
      </c>
      <c r="Q28" s="165" t="s">
        <v>1147</v>
      </c>
      <c r="R28" s="118" t="s">
        <v>1186</v>
      </c>
      <c r="S28" s="165" t="s">
        <v>1147</v>
      </c>
      <c r="U28" s="117">
        <v>24</v>
      </c>
      <c r="V28" s="118" t="s">
        <v>1144</v>
      </c>
      <c r="W28" s="128">
        <v>0.28899999999999998</v>
      </c>
      <c r="X28" s="118" t="s">
        <v>1146</v>
      </c>
      <c r="Y28" s="128">
        <v>0.27800000000000002</v>
      </c>
      <c r="Z28" s="118" t="s">
        <v>1184</v>
      </c>
      <c r="AA28" s="128">
        <v>0.98299999999999998</v>
      </c>
      <c r="AB28" s="118" t="s">
        <v>1195</v>
      </c>
      <c r="AC28" s="128">
        <v>0.69699999999999995</v>
      </c>
    </row>
    <row r="29" spans="1:29" ht="12" customHeight="1" x14ac:dyDescent="0.25">
      <c r="A29" s="136">
        <v>25</v>
      </c>
      <c r="B29" s="137" t="s">
        <v>1536</v>
      </c>
      <c r="C29" s="138">
        <v>9.0999999999999998E-2</v>
      </c>
      <c r="D29" s="143" t="s">
        <v>1052</v>
      </c>
      <c r="E29" s="144">
        <v>0.46600000000000003</v>
      </c>
      <c r="F29" s="137" t="s">
        <v>1536</v>
      </c>
      <c r="G29" s="138">
        <v>1.226</v>
      </c>
      <c r="H29" s="137" t="s">
        <v>1061</v>
      </c>
      <c r="I29" s="138">
        <v>1.0149999999999999</v>
      </c>
      <c r="K29" s="136">
        <v>25</v>
      </c>
      <c r="L29" s="137" t="s">
        <v>1541</v>
      </c>
      <c r="M29" s="158" t="s">
        <v>1147</v>
      </c>
      <c r="N29" s="137" t="s">
        <v>1540</v>
      </c>
      <c r="O29" s="162" t="s">
        <v>1147</v>
      </c>
      <c r="P29" s="137" t="s">
        <v>1538</v>
      </c>
      <c r="Q29" s="166" t="s">
        <v>1147</v>
      </c>
      <c r="R29" s="137" t="s">
        <v>1538</v>
      </c>
      <c r="S29" s="166" t="s">
        <v>1147</v>
      </c>
      <c r="U29" s="136">
        <v>25</v>
      </c>
      <c r="V29" s="137" t="s">
        <v>1521</v>
      </c>
      <c r="W29" s="138">
        <v>0.24199999999999999</v>
      </c>
      <c r="X29" s="137" t="s">
        <v>1536</v>
      </c>
      <c r="Y29" s="138">
        <v>0.255</v>
      </c>
      <c r="Z29" s="137" t="s">
        <v>1547</v>
      </c>
      <c r="AA29" s="138">
        <v>0.90500000000000003</v>
      </c>
      <c r="AB29" s="139" t="s">
        <v>1190</v>
      </c>
      <c r="AC29" s="140">
        <v>0.67300000000000004</v>
      </c>
    </row>
    <row r="30" spans="1:29" ht="12" customHeight="1" x14ac:dyDescent="0.25">
      <c r="A30" s="122">
        <v>26</v>
      </c>
      <c r="B30" s="123" t="s">
        <v>1543</v>
      </c>
      <c r="C30" s="124">
        <v>8.4000000000000005E-2</v>
      </c>
      <c r="D30" s="126" t="s">
        <v>1528</v>
      </c>
      <c r="E30" s="151">
        <v>0.40400000000000003</v>
      </c>
      <c r="F30" s="126" t="s">
        <v>1525</v>
      </c>
      <c r="G30" s="151">
        <v>1</v>
      </c>
      <c r="H30" s="123" t="s">
        <v>1541</v>
      </c>
      <c r="I30" s="124">
        <v>0.999</v>
      </c>
      <c r="K30" s="122">
        <v>26</v>
      </c>
      <c r="L30" s="300" t="s">
        <v>1674</v>
      </c>
      <c r="M30" s="159" t="s">
        <v>1147</v>
      </c>
      <c r="N30" s="123" t="s">
        <v>1547</v>
      </c>
      <c r="O30" s="163" t="s">
        <v>1147</v>
      </c>
      <c r="P30" s="123" t="s">
        <v>1537</v>
      </c>
      <c r="Q30" s="164" t="s">
        <v>1147</v>
      </c>
      <c r="R30" s="123" t="s">
        <v>1537</v>
      </c>
      <c r="S30" s="164" t="s">
        <v>1147</v>
      </c>
      <c r="U30" s="117">
        <v>26</v>
      </c>
      <c r="V30" s="118" t="s">
        <v>1537</v>
      </c>
      <c r="W30" s="128">
        <v>0.221</v>
      </c>
      <c r="X30" s="118" t="s">
        <v>1535</v>
      </c>
      <c r="Y30" s="128">
        <v>0.22500000000000001</v>
      </c>
      <c r="Z30" s="118" t="s">
        <v>1194</v>
      </c>
      <c r="AA30" s="128">
        <v>0.85399999999999998</v>
      </c>
      <c r="AB30" s="118" t="s">
        <v>1057</v>
      </c>
      <c r="AC30" s="128">
        <v>0.47299999999999998</v>
      </c>
    </row>
    <row r="31" spans="1:29" ht="12" customHeight="1" x14ac:dyDescent="0.25">
      <c r="A31" s="117">
        <v>27</v>
      </c>
      <c r="B31" s="118" t="s">
        <v>1535</v>
      </c>
      <c r="C31" s="128">
        <v>8.1000000000000003E-2</v>
      </c>
      <c r="D31" s="118" t="s">
        <v>1061</v>
      </c>
      <c r="E31" s="128">
        <v>0.38400000000000001</v>
      </c>
      <c r="F31" s="118" t="s">
        <v>1146</v>
      </c>
      <c r="G31" s="128">
        <v>0.96799999999999997</v>
      </c>
      <c r="H31" s="300" t="s">
        <v>1674</v>
      </c>
      <c r="I31" s="128">
        <v>0.73299999999999998</v>
      </c>
      <c r="K31" s="117">
        <v>27</v>
      </c>
      <c r="L31" s="118" t="s">
        <v>1535</v>
      </c>
      <c r="M31" s="155" t="s">
        <v>1147</v>
      </c>
      <c r="N31" s="118" t="s">
        <v>1541</v>
      </c>
      <c r="O31" s="161" t="s">
        <v>1147</v>
      </c>
      <c r="P31" s="118" t="s">
        <v>1540</v>
      </c>
      <c r="Q31" s="165" t="s">
        <v>1147</v>
      </c>
      <c r="R31" s="118" t="s">
        <v>1540</v>
      </c>
      <c r="S31" s="165" t="s">
        <v>1147</v>
      </c>
      <c r="U31" s="117">
        <v>27</v>
      </c>
      <c r="V31" s="118" t="s">
        <v>1536</v>
      </c>
      <c r="W31" s="128">
        <v>0.16500000000000001</v>
      </c>
      <c r="X31" s="133" t="s">
        <v>1528</v>
      </c>
      <c r="Y31" s="134">
        <v>0.222</v>
      </c>
      <c r="Z31" s="118" t="s">
        <v>1537</v>
      </c>
      <c r="AA31" s="128">
        <v>0.81100000000000005</v>
      </c>
      <c r="AB31" s="118" t="s">
        <v>1184</v>
      </c>
      <c r="AC31" s="128">
        <v>0.45300000000000001</v>
      </c>
    </row>
    <row r="32" spans="1:29" ht="12" customHeight="1" x14ac:dyDescent="0.25">
      <c r="A32" s="117">
        <v>28</v>
      </c>
      <c r="B32" s="118" t="s">
        <v>1061</v>
      </c>
      <c r="C32" s="128">
        <v>0.05</v>
      </c>
      <c r="D32" s="118" t="s">
        <v>1530</v>
      </c>
      <c r="E32" s="128">
        <v>0.251</v>
      </c>
      <c r="F32" s="118" t="s">
        <v>1057</v>
      </c>
      <c r="G32" s="128">
        <v>0.76800000000000002</v>
      </c>
      <c r="H32" s="118" t="s">
        <v>1543</v>
      </c>
      <c r="I32" s="128">
        <v>0.68300000000000005</v>
      </c>
      <c r="K32" s="117">
        <v>28</v>
      </c>
      <c r="L32" s="118" t="s">
        <v>1149</v>
      </c>
      <c r="M32" s="155" t="s">
        <v>1147</v>
      </c>
      <c r="N32" s="300" t="s">
        <v>1674</v>
      </c>
      <c r="O32" s="161" t="s">
        <v>1147</v>
      </c>
      <c r="P32" s="118" t="s">
        <v>1547</v>
      </c>
      <c r="Q32" s="165" t="s">
        <v>1147</v>
      </c>
      <c r="R32" s="118" t="s">
        <v>1547</v>
      </c>
      <c r="S32" s="165" t="s">
        <v>1147</v>
      </c>
      <c r="U32" s="117">
        <v>28</v>
      </c>
      <c r="V32" s="118" t="s">
        <v>1195</v>
      </c>
      <c r="W32" s="128">
        <v>0.156</v>
      </c>
      <c r="X32" s="118" t="s">
        <v>1061</v>
      </c>
      <c r="Y32" s="128">
        <v>0.19400000000000001</v>
      </c>
      <c r="Z32" s="118" t="s">
        <v>1534</v>
      </c>
      <c r="AA32" s="128">
        <v>0.745</v>
      </c>
      <c r="AB32" s="133" t="s">
        <v>1525</v>
      </c>
      <c r="AC32" s="134">
        <v>0.32300000000000001</v>
      </c>
    </row>
    <row r="33" spans="1:29" ht="12" customHeight="1" x14ac:dyDescent="0.25">
      <c r="A33" s="117">
        <v>29</v>
      </c>
      <c r="B33" s="118" t="s">
        <v>1539</v>
      </c>
      <c r="C33" s="128">
        <v>4.5999999999999999E-2</v>
      </c>
      <c r="D33" s="118" t="s">
        <v>1195</v>
      </c>
      <c r="E33" s="128">
        <v>0.187</v>
      </c>
      <c r="F33" s="118" t="s">
        <v>1530</v>
      </c>
      <c r="G33" s="128">
        <v>0.746</v>
      </c>
      <c r="H33" s="118" t="s">
        <v>1057</v>
      </c>
      <c r="I33" s="128">
        <v>0.46300000000000002</v>
      </c>
      <c r="K33" s="117">
        <v>29</v>
      </c>
      <c r="L33" s="118" t="s">
        <v>1526</v>
      </c>
      <c r="M33" s="155" t="s">
        <v>1147</v>
      </c>
      <c r="N33" s="118" t="s">
        <v>1535</v>
      </c>
      <c r="O33" s="161" t="s">
        <v>1147</v>
      </c>
      <c r="P33" s="118" t="s">
        <v>1541</v>
      </c>
      <c r="Q33" s="165" t="s">
        <v>1147</v>
      </c>
      <c r="R33" s="118" t="s">
        <v>1541</v>
      </c>
      <c r="S33" s="165" t="s">
        <v>1147</v>
      </c>
      <c r="U33" s="117">
        <v>29</v>
      </c>
      <c r="V33" s="118" t="s">
        <v>1543</v>
      </c>
      <c r="W33" s="128">
        <v>0.14399999999999999</v>
      </c>
      <c r="X33" s="118" t="s">
        <v>1521</v>
      </c>
      <c r="Y33" s="128">
        <v>0.11</v>
      </c>
      <c r="Z33" s="118" t="s">
        <v>1536</v>
      </c>
      <c r="AA33" s="128">
        <v>0.628</v>
      </c>
      <c r="AB33" s="118" t="s">
        <v>1542</v>
      </c>
      <c r="AC33" s="128">
        <v>0.314</v>
      </c>
    </row>
    <row r="34" spans="1:29" ht="12" customHeight="1" x14ac:dyDescent="0.25">
      <c r="A34" s="136">
        <v>30</v>
      </c>
      <c r="B34" s="137" t="s">
        <v>1545</v>
      </c>
      <c r="C34" s="138">
        <v>3.6999999999999998E-2</v>
      </c>
      <c r="D34" s="137" t="s">
        <v>1538</v>
      </c>
      <c r="E34" s="138">
        <v>9.2999999999999999E-2</v>
      </c>
      <c r="F34" s="137" t="s">
        <v>1535</v>
      </c>
      <c r="G34" s="138">
        <v>0.4</v>
      </c>
      <c r="H34" s="143" t="s">
        <v>1525</v>
      </c>
      <c r="I34" s="144">
        <v>0.39300000000000002</v>
      </c>
      <c r="K34" s="136">
        <v>30</v>
      </c>
      <c r="L34" s="137" t="s">
        <v>1195</v>
      </c>
      <c r="M34" s="158" t="s">
        <v>1147</v>
      </c>
      <c r="N34" s="137" t="s">
        <v>1149</v>
      </c>
      <c r="O34" s="162" t="s">
        <v>1147</v>
      </c>
      <c r="P34" s="300" t="s">
        <v>1674</v>
      </c>
      <c r="Q34" s="166" t="s">
        <v>1147</v>
      </c>
      <c r="R34" s="300" t="s">
        <v>1674</v>
      </c>
      <c r="S34" s="166" t="s">
        <v>1147</v>
      </c>
      <c r="U34" s="117">
        <v>30</v>
      </c>
      <c r="V34" s="118" t="s">
        <v>1541</v>
      </c>
      <c r="W34" s="128">
        <v>9.2999999999999999E-2</v>
      </c>
      <c r="X34" s="118" t="s">
        <v>1543</v>
      </c>
      <c r="Y34" s="128">
        <v>0.108</v>
      </c>
      <c r="Z34" s="118" t="s">
        <v>1186</v>
      </c>
      <c r="AA34" s="128">
        <v>0.53</v>
      </c>
      <c r="AB34" s="118" t="s">
        <v>1047</v>
      </c>
      <c r="AC34" s="128">
        <v>0.29799999999999999</v>
      </c>
    </row>
    <row r="35" spans="1:29" ht="12" customHeight="1" x14ac:dyDescent="0.25">
      <c r="A35" s="122">
        <v>31</v>
      </c>
      <c r="B35" s="123" t="s">
        <v>1520</v>
      </c>
      <c r="C35" s="124">
        <v>2.7E-2</v>
      </c>
      <c r="D35" s="123" t="s">
        <v>1536</v>
      </c>
      <c r="E35" s="124">
        <v>9.1999999999999998E-2</v>
      </c>
      <c r="F35" s="123" t="s">
        <v>1543</v>
      </c>
      <c r="G35" s="124">
        <v>0.35899999999999999</v>
      </c>
      <c r="H35" s="123" t="s">
        <v>1535</v>
      </c>
      <c r="I35" s="124">
        <v>0.32500000000000001</v>
      </c>
      <c r="K35" s="122">
        <v>31</v>
      </c>
      <c r="L35" s="123" t="s">
        <v>1543</v>
      </c>
      <c r="M35" s="159" t="s">
        <v>1147</v>
      </c>
      <c r="N35" s="123" t="s">
        <v>1526</v>
      </c>
      <c r="O35" s="163" t="s">
        <v>1147</v>
      </c>
      <c r="P35" s="123" t="s">
        <v>1149</v>
      </c>
      <c r="Q35" s="164" t="s">
        <v>1147</v>
      </c>
      <c r="R35" s="123" t="s">
        <v>1535</v>
      </c>
      <c r="S35" s="164" t="s">
        <v>1147</v>
      </c>
      <c r="U35" s="122">
        <v>31</v>
      </c>
      <c r="V35" s="123" t="s">
        <v>1520</v>
      </c>
      <c r="W35" s="124">
        <v>6.2E-2</v>
      </c>
      <c r="X35" s="123" t="s">
        <v>1186</v>
      </c>
      <c r="Y35" s="124">
        <v>9.8000000000000004E-2</v>
      </c>
      <c r="Z35" s="123" t="s">
        <v>1543</v>
      </c>
      <c r="AA35" s="124">
        <v>0.48099999999999998</v>
      </c>
      <c r="AB35" s="123" t="s">
        <v>1537</v>
      </c>
      <c r="AC35" s="124">
        <v>0.23300000000000001</v>
      </c>
    </row>
    <row r="36" spans="1:29" ht="12" customHeight="1" x14ac:dyDescent="0.25">
      <c r="A36" s="117">
        <v>32</v>
      </c>
      <c r="B36" s="118" t="s">
        <v>1538</v>
      </c>
      <c r="C36" s="128">
        <v>2.3E-2</v>
      </c>
      <c r="D36" s="118" t="s">
        <v>1146</v>
      </c>
      <c r="E36" s="128">
        <v>7.8E-2</v>
      </c>
      <c r="F36" s="118" t="s">
        <v>1538</v>
      </c>
      <c r="G36" s="128">
        <v>0.28699999999999998</v>
      </c>
      <c r="H36" s="133" t="s">
        <v>1528</v>
      </c>
      <c r="I36" s="134">
        <v>0.3</v>
      </c>
      <c r="K36" s="117">
        <v>32</v>
      </c>
      <c r="L36" s="118" t="s">
        <v>1061</v>
      </c>
      <c r="M36" s="155" t="s">
        <v>1147</v>
      </c>
      <c r="N36" s="118" t="s">
        <v>1195</v>
      </c>
      <c r="O36" s="161" t="s">
        <v>1147</v>
      </c>
      <c r="P36" s="118" t="s">
        <v>1543</v>
      </c>
      <c r="Q36" s="165" t="s">
        <v>1147</v>
      </c>
      <c r="R36" s="118" t="s">
        <v>1149</v>
      </c>
      <c r="S36" s="165" t="s">
        <v>1147</v>
      </c>
      <c r="U36" s="117">
        <v>32</v>
      </c>
      <c r="V36" s="118" t="s">
        <v>1539</v>
      </c>
      <c r="W36" s="128">
        <v>3.6999999999999998E-2</v>
      </c>
      <c r="X36" s="118" t="s">
        <v>1520</v>
      </c>
      <c r="Y36" s="128">
        <v>9.7000000000000003E-2</v>
      </c>
      <c r="Z36" s="118" t="s">
        <v>1061</v>
      </c>
      <c r="AA36" s="128">
        <v>0.22</v>
      </c>
      <c r="AB36" s="118" t="s">
        <v>1061</v>
      </c>
      <c r="AC36" s="128">
        <v>0.17699999999999999</v>
      </c>
    </row>
    <row r="37" spans="1:29" ht="12" customHeight="1" x14ac:dyDescent="0.25">
      <c r="A37" s="117">
        <v>33</v>
      </c>
      <c r="B37" s="118" t="s">
        <v>1146</v>
      </c>
      <c r="C37" s="128">
        <v>1.4999999999999999E-2</v>
      </c>
      <c r="D37" s="118" t="s">
        <v>1521</v>
      </c>
      <c r="E37" s="128">
        <v>7.2999999999999995E-2</v>
      </c>
      <c r="F37" s="118" t="s">
        <v>1541</v>
      </c>
      <c r="G37" s="128">
        <v>0.26500000000000001</v>
      </c>
      <c r="H37" s="118" t="s">
        <v>1538</v>
      </c>
      <c r="I37" s="128">
        <v>0.20200000000000001</v>
      </c>
      <c r="K37" s="117">
        <v>33</v>
      </c>
      <c r="L37" s="118" t="s">
        <v>1542</v>
      </c>
      <c r="M37" s="155" t="s">
        <v>1147</v>
      </c>
      <c r="N37" s="118" t="s">
        <v>1543</v>
      </c>
      <c r="O37" s="161" t="s">
        <v>1147</v>
      </c>
      <c r="P37" s="118" t="s">
        <v>1061</v>
      </c>
      <c r="Q37" s="165" t="s">
        <v>1147</v>
      </c>
      <c r="R37" s="118" t="s">
        <v>1543</v>
      </c>
      <c r="S37" s="165" t="s">
        <v>1147</v>
      </c>
      <c r="U37" s="117">
        <v>33</v>
      </c>
      <c r="V37" s="118" t="s">
        <v>1545</v>
      </c>
      <c r="W37" s="128">
        <v>2.1000000000000001E-2</v>
      </c>
      <c r="X37" s="118" t="s">
        <v>1549</v>
      </c>
      <c r="Y37" s="128">
        <v>7.1999999999999995E-2</v>
      </c>
      <c r="Z37" s="118" t="s">
        <v>1538</v>
      </c>
      <c r="AA37" s="128">
        <v>0.21099999999999999</v>
      </c>
      <c r="AB37" s="118" t="s">
        <v>1521</v>
      </c>
      <c r="AC37" s="128">
        <v>0.14099999999999999</v>
      </c>
    </row>
    <row r="38" spans="1:29" ht="12" customHeight="1" x14ac:dyDescent="0.25">
      <c r="A38" s="117">
        <v>34</v>
      </c>
      <c r="B38" s="118" t="s">
        <v>1521</v>
      </c>
      <c r="C38" s="128">
        <v>8.0000000000000002E-3</v>
      </c>
      <c r="D38" s="118" t="s">
        <v>1544</v>
      </c>
      <c r="E38" s="128">
        <v>6.5000000000000002E-2</v>
      </c>
      <c r="F38" s="118" t="s">
        <v>1521</v>
      </c>
      <c r="G38" s="128">
        <v>0.19400000000000001</v>
      </c>
      <c r="H38" s="118" t="s">
        <v>1521</v>
      </c>
      <c r="I38" s="128">
        <v>0.17599999999999999</v>
      </c>
      <c r="K38" s="117">
        <v>34</v>
      </c>
      <c r="L38" s="118" t="s">
        <v>1530</v>
      </c>
      <c r="M38" s="155" t="s">
        <v>1147</v>
      </c>
      <c r="N38" s="118" t="s">
        <v>1542</v>
      </c>
      <c r="O38" s="161" t="s">
        <v>1147</v>
      </c>
      <c r="P38" s="118" t="s">
        <v>1542</v>
      </c>
      <c r="Q38" s="165" t="s">
        <v>1147</v>
      </c>
      <c r="R38" s="118" t="s">
        <v>1061</v>
      </c>
      <c r="S38" s="165" t="s">
        <v>1147</v>
      </c>
      <c r="U38" s="117">
        <v>34</v>
      </c>
      <c r="V38" s="118" t="s">
        <v>1549</v>
      </c>
      <c r="W38" s="128">
        <v>1.9E-2</v>
      </c>
      <c r="X38" s="118" t="s">
        <v>1545</v>
      </c>
      <c r="Y38" s="128">
        <v>5.1999999999999998E-2</v>
      </c>
      <c r="Z38" s="118" t="s">
        <v>1521</v>
      </c>
      <c r="AA38" s="128">
        <v>0.19</v>
      </c>
      <c r="AB38" s="118" t="s">
        <v>1538</v>
      </c>
      <c r="AC38" s="128">
        <v>0.13400000000000001</v>
      </c>
    </row>
    <row r="39" spans="1:29" ht="12" customHeight="1" x14ac:dyDescent="0.25">
      <c r="A39" s="136">
        <v>35</v>
      </c>
      <c r="B39" s="137" t="s">
        <v>1548</v>
      </c>
      <c r="C39" s="138">
        <v>5.0000000000000001E-3</v>
      </c>
      <c r="D39" s="137" t="s">
        <v>1545</v>
      </c>
      <c r="E39" s="138">
        <v>4.7E-2</v>
      </c>
      <c r="F39" s="137" t="s">
        <v>1524</v>
      </c>
      <c r="G39" s="138">
        <v>0.18099999999999999</v>
      </c>
      <c r="H39" s="137" t="s">
        <v>1540</v>
      </c>
      <c r="I39" s="138">
        <v>0.14899999999999999</v>
      </c>
      <c r="K39" s="136">
        <v>35</v>
      </c>
      <c r="L39" s="137" t="s">
        <v>1539</v>
      </c>
      <c r="M39" s="158" t="s">
        <v>1147</v>
      </c>
      <c r="N39" s="137" t="s">
        <v>1530</v>
      </c>
      <c r="O39" s="162" t="s">
        <v>1147</v>
      </c>
      <c r="P39" s="137" t="s">
        <v>1530</v>
      </c>
      <c r="Q39" s="166" t="s">
        <v>1147</v>
      </c>
      <c r="R39" s="137" t="s">
        <v>1542</v>
      </c>
      <c r="S39" s="166" t="s">
        <v>1147</v>
      </c>
      <c r="U39" s="136">
        <v>35</v>
      </c>
      <c r="V39" s="137" t="s">
        <v>1062</v>
      </c>
      <c r="W39" s="138">
        <v>1.2999999999999999E-2</v>
      </c>
      <c r="X39" s="137" t="s">
        <v>1546</v>
      </c>
      <c r="Y39" s="138">
        <v>5.0000000000000001E-3</v>
      </c>
      <c r="Z39" s="137" t="s">
        <v>1541</v>
      </c>
      <c r="AA39" s="138">
        <v>0.185</v>
      </c>
      <c r="AB39" s="137" t="s">
        <v>1520</v>
      </c>
      <c r="AC39" s="138">
        <v>5.8999999999999997E-2</v>
      </c>
    </row>
    <row r="40" spans="1:29" ht="12" customHeight="1" x14ac:dyDescent="0.25">
      <c r="A40" s="122">
        <v>36</v>
      </c>
      <c r="B40" s="123" t="s">
        <v>1062</v>
      </c>
      <c r="C40" s="124">
        <v>3.0000000000000001E-3</v>
      </c>
      <c r="D40" s="123" t="s">
        <v>1542</v>
      </c>
      <c r="E40" s="124">
        <v>0.03</v>
      </c>
      <c r="F40" s="123" t="s">
        <v>1540</v>
      </c>
      <c r="G40" s="124">
        <v>0.16500000000000001</v>
      </c>
      <c r="H40" s="123" t="s">
        <v>1544</v>
      </c>
      <c r="I40" s="124">
        <v>0.13600000000000001</v>
      </c>
      <c r="K40" s="122">
        <v>36</v>
      </c>
      <c r="L40" s="126" t="s">
        <v>1525</v>
      </c>
      <c r="M40" s="167" t="s">
        <v>1147</v>
      </c>
      <c r="N40" s="123" t="s">
        <v>1539</v>
      </c>
      <c r="O40" s="163" t="s">
        <v>1147</v>
      </c>
      <c r="P40" s="123" t="s">
        <v>1539</v>
      </c>
      <c r="Q40" s="164" t="s">
        <v>1147</v>
      </c>
      <c r="R40" s="123" t="s">
        <v>1530</v>
      </c>
      <c r="S40" s="164" t="s">
        <v>1147</v>
      </c>
      <c r="U40" s="122">
        <v>36</v>
      </c>
      <c r="V40" s="123" t="s">
        <v>1542</v>
      </c>
      <c r="W40" s="124">
        <v>7.0000000000000001E-3</v>
      </c>
      <c r="X40" s="123" t="s">
        <v>1548</v>
      </c>
      <c r="Y40" s="124">
        <v>5.0000000000000001E-3</v>
      </c>
      <c r="Z40" s="123" t="s">
        <v>1535</v>
      </c>
      <c r="AA40" s="124">
        <v>0.184</v>
      </c>
      <c r="AB40" s="123" t="s">
        <v>1549</v>
      </c>
      <c r="AC40" s="124">
        <v>4.4999999999999998E-2</v>
      </c>
    </row>
    <row r="41" spans="1:29" ht="12" customHeight="1" x14ac:dyDescent="0.25">
      <c r="A41" s="117">
        <v>37</v>
      </c>
      <c r="B41" s="118" t="s">
        <v>1549</v>
      </c>
      <c r="C41" s="128">
        <v>1E-3</v>
      </c>
      <c r="D41" s="118" t="s">
        <v>1548</v>
      </c>
      <c r="E41" s="128">
        <v>2.5000000000000001E-2</v>
      </c>
      <c r="F41" s="118" t="s">
        <v>1547</v>
      </c>
      <c r="G41" s="128">
        <v>0.151</v>
      </c>
      <c r="H41" s="118" t="s">
        <v>1546</v>
      </c>
      <c r="I41" s="128">
        <v>0.10100000000000001</v>
      </c>
      <c r="K41" s="117">
        <v>37</v>
      </c>
      <c r="L41" s="118" t="s">
        <v>1524</v>
      </c>
      <c r="M41" s="155" t="s">
        <v>1147</v>
      </c>
      <c r="N41" s="133" t="s">
        <v>1052</v>
      </c>
      <c r="O41" s="168" t="s">
        <v>1147</v>
      </c>
      <c r="P41" s="133" t="s">
        <v>1052</v>
      </c>
      <c r="Q41" s="169" t="s">
        <v>1147</v>
      </c>
      <c r="R41" s="118" t="s">
        <v>1539</v>
      </c>
      <c r="S41" s="165" t="s">
        <v>1147</v>
      </c>
      <c r="U41" s="117">
        <v>37</v>
      </c>
      <c r="V41" s="118" t="s">
        <v>1548</v>
      </c>
      <c r="W41" s="128">
        <v>5.0000000000000001E-3</v>
      </c>
      <c r="X41" s="118" t="s">
        <v>1544</v>
      </c>
      <c r="Y41" s="165" t="s">
        <v>1147</v>
      </c>
      <c r="Z41" s="118" t="s">
        <v>1542</v>
      </c>
      <c r="AA41" s="128">
        <v>0.11899999999999999</v>
      </c>
      <c r="AB41" s="118" t="s">
        <v>1545</v>
      </c>
      <c r="AC41" s="128">
        <v>1.9E-2</v>
      </c>
    </row>
    <row r="42" spans="1:29" ht="12" customHeight="1" x14ac:dyDescent="0.25">
      <c r="A42" s="117">
        <v>38</v>
      </c>
      <c r="B42" s="118" t="s">
        <v>1542</v>
      </c>
      <c r="C42" s="128">
        <v>0</v>
      </c>
      <c r="D42" s="118" t="s">
        <v>1535</v>
      </c>
      <c r="E42" s="128">
        <v>1.6E-2</v>
      </c>
      <c r="F42" s="118" t="s">
        <v>1539</v>
      </c>
      <c r="G42" s="128">
        <v>0.14000000000000001</v>
      </c>
      <c r="H42" s="118" t="s">
        <v>1539</v>
      </c>
      <c r="I42" s="128">
        <v>7.3999999999999996E-2</v>
      </c>
      <c r="K42" s="117">
        <v>38</v>
      </c>
      <c r="L42" s="118" t="s">
        <v>1556</v>
      </c>
      <c r="M42" s="155" t="s">
        <v>1147</v>
      </c>
      <c r="N42" s="118" t="s">
        <v>1184</v>
      </c>
      <c r="O42" s="161" t="s">
        <v>1147</v>
      </c>
      <c r="P42" s="133" t="s">
        <v>1525</v>
      </c>
      <c r="Q42" s="169" t="s">
        <v>1147</v>
      </c>
      <c r="R42" s="118" t="s">
        <v>1556</v>
      </c>
      <c r="S42" s="165" t="s">
        <v>1147</v>
      </c>
      <c r="U42" s="117">
        <v>38</v>
      </c>
      <c r="V42" s="118" t="s">
        <v>1546</v>
      </c>
      <c r="W42" s="128">
        <v>2E-3</v>
      </c>
      <c r="X42" s="118" t="s">
        <v>1534</v>
      </c>
      <c r="Y42" s="165" t="s">
        <v>1147</v>
      </c>
      <c r="Z42" s="118" t="s">
        <v>1520</v>
      </c>
      <c r="AA42" s="128">
        <v>9.1999999999999998E-2</v>
      </c>
      <c r="AB42" s="118" t="s">
        <v>1062</v>
      </c>
      <c r="AC42" s="128">
        <v>1.7000000000000001E-2</v>
      </c>
    </row>
    <row r="43" spans="1:29" ht="12" customHeight="1" x14ac:dyDescent="0.25">
      <c r="A43" s="117">
        <v>39</v>
      </c>
      <c r="B43" s="118" t="s">
        <v>1544</v>
      </c>
      <c r="C43" s="165" t="s">
        <v>1147</v>
      </c>
      <c r="D43" s="118" t="s">
        <v>1520</v>
      </c>
      <c r="E43" s="128">
        <v>1.4E-2</v>
      </c>
      <c r="F43" s="118" t="s">
        <v>1548</v>
      </c>
      <c r="G43" s="128">
        <v>8.4000000000000005E-2</v>
      </c>
      <c r="H43" s="118" t="s">
        <v>1542</v>
      </c>
      <c r="I43" s="128">
        <v>0.05</v>
      </c>
      <c r="K43" s="136">
        <v>39</v>
      </c>
      <c r="L43" s="143" t="s">
        <v>1528</v>
      </c>
      <c r="M43" s="170" t="s">
        <v>1147</v>
      </c>
      <c r="N43" s="137" t="s">
        <v>1524</v>
      </c>
      <c r="O43" s="162" t="s">
        <v>1147</v>
      </c>
      <c r="P43" s="137" t="s">
        <v>1524</v>
      </c>
      <c r="Q43" s="166" t="s">
        <v>1147</v>
      </c>
      <c r="R43" s="143" t="s">
        <v>1528</v>
      </c>
      <c r="S43" s="171" t="s">
        <v>1147</v>
      </c>
      <c r="U43" s="117">
        <v>39</v>
      </c>
      <c r="V43" s="118" t="s">
        <v>1544</v>
      </c>
      <c r="W43" s="165" t="s">
        <v>1147</v>
      </c>
      <c r="X43" s="118" t="s">
        <v>1537</v>
      </c>
      <c r="Y43" s="165" t="s">
        <v>1147</v>
      </c>
      <c r="Z43" s="118" t="s">
        <v>1545</v>
      </c>
      <c r="AA43" s="128">
        <v>7.0999999999999994E-2</v>
      </c>
      <c r="AB43" s="118" t="s">
        <v>1546</v>
      </c>
      <c r="AC43" s="128">
        <v>3.0000000000000001E-3</v>
      </c>
    </row>
    <row r="44" spans="1:29" ht="12" customHeight="1" x14ac:dyDescent="0.25">
      <c r="A44" s="136">
        <v>40</v>
      </c>
      <c r="B44" s="137" t="s">
        <v>1534</v>
      </c>
      <c r="C44" s="166" t="s">
        <v>1147</v>
      </c>
      <c r="D44" s="137" t="s">
        <v>1546</v>
      </c>
      <c r="E44" s="138">
        <v>5.0000000000000001E-3</v>
      </c>
      <c r="F44" s="137" t="s">
        <v>1542</v>
      </c>
      <c r="G44" s="138">
        <v>7.1999999999999995E-2</v>
      </c>
      <c r="H44" s="137" t="s">
        <v>1545</v>
      </c>
      <c r="I44" s="138">
        <v>3.2000000000000001E-2</v>
      </c>
      <c r="K44" s="122">
        <v>40</v>
      </c>
      <c r="L44" s="123" t="s">
        <v>1554</v>
      </c>
      <c r="M44" s="159" t="s">
        <v>1147</v>
      </c>
      <c r="N44" s="123" t="s">
        <v>1556</v>
      </c>
      <c r="O44" s="163" t="s">
        <v>1147</v>
      </c>
      <c r="P44" s="123" t="s">
        <v>1556</v>
      </c>
      <c r="Q44" s="164" t="s">
        <v>1147</v>
      </c>
      <c r="R44" s="123" t="s">
        <v>1554</v>
      </c>
      <c r="S44" s="164" t="s">
        <v>1147</v>
      </c>
      <c r="U44" s="136">
        <v>40</v>
      </c>
      <c r="V44" s="137" t="s">
        <v>1534</v>
      </c>
      <c r="W44" s="166" t="s">
        <v>1147</v>
      </c>
      <c r="X44" s="137" t="s">
        <v>1540</v>
      </c>
      <c r="Y44" s="166" t="s">
        <v>1147</v>
      </c>
      <c r="Z44" s="137" t="s">
        <v>1539</v>
      </c>
      <c r="AA44" s="138">
        <v>3.1E-2</v>
      </c>
      <c r="AB44" s="137" t="s">
        <v>1544</v>
      </c>
      <c r="AC44" s="166" t="s">
        <v>1147</v>
      </c>
    </row>
    <row r="45" spans="1:29" ht="12" customHeight="1" x14ac:dyDescent="0.25">
      <c r="A45" s="122">
        <v>41</v>
      </c>
      <c r="B45" s="123" t="s">
        <v>1537</v>
      </c>
      <c r="C45" s="164" t="s">
        <v>1147</v>
      </c>
      <c r="D45" s="123" t="s">
        <v>1543</v>
      </c>
      <c r="E45" s="124">
        <v>4.0000000000000001E-3</v>
      </c>
      <c r="F45" s="123" t="s">
        <v>1545</v>
      </c>
      <c r="G45" s="124">
        <v>6.7000000000000004E-2</v>
      </c>
      <c r="H45" s="123" t="s">
        <v>1520</v>
      </c>
      <c r="I45" s="124">
        <v>0.02</v>
      </c>
      <c r="K45" s="117">
        <v>41</v>
      </c>
      <c r="L45" s="118" t="s">
        <v>1546</v>
      </c>
      <c r="M45" s="155" t="s">
        <v>1147</v>
      </c>
      <c r="N45" s="118" t="s">
        <v>1554</v>
      </c>
      <c r="O45" s="161" t="s">
        <v>1147</v>
      </c>
      <c r="P45" s="118" t="s">
        <v>1185</v>
      </c>
      <c r="Q45" s="165" t="s">
        <v>1147</v>
      </c>
      <c r="R45" s="118" t="s">
        <v>1546</v>
      </c>
      <c r="S45" s="165" t="s">
        <v>1147</v>
      </c>
      <c r="U45" s="117">
        <v>41</v>
      </c>
      <c r="V45" s="118" t="s">
        <v>1540</v>
      </c>
      <c r="W45" s="165" t="s">
        <v>1147</v>
      </c>
      <c r="X45" s="118" t="s">
        <v>1547</v>
      </c>
      <c r="Y45" s="165" t="s">
        <v>1147</v>
      </c>
      <c r="Z45" s="118" t="s">
        <v>1549</v>
      </c>
      <c r="AA45" s="128">
        <v>3.1E-2</v>
      </c>
      <c r="AB45" s="118" t="s">
        <v>1534</v>
      </c>
      <c r="AC45" s="165" t="s">
        <v>1147</v>
      </c>
    </row>
    <row r="46" spans="1:29" ht="12" customHeight="1" x14ac:dyDescent="0.25">
      <c r="A46" s="117">
        <v>42</v>
      </c>
      <c r="B46" s="118" t="s">
        <v>1547</v>
      </c>
      <c r="C46" s="165" t="s">
        <v>1147</v>
      </c>
      <c r="D46" s="118" t="s">
        <v>1062</v>
      </c>
      <c r="E46" s="128">
        <v>4.0000000000000001E-3</v>
      </c>
      <c r="F46" s="118" t="s">
        <v>1544</v>
      </c>
      <c r="G46" s="128">
        <v>5.0999999999999997E-2</v>
      </c>
      <c r="H46" s="118" t="s">
        <v>1062</v>
      </c>
      <c r="I46" s="128">
        <v>0.02</v>
      </c>
      <c r="K46" s="117">
        <v>42</v>
      </c>
      <c r="L46" s="118" t="s">
        <v>1520</v>
      </c>
      <c r="M46" s="155" t="s">
        <v>1147</v>
      </c>
      <c r="N46" s="118" t="s">
        <v>1546</v>
      </c>
      <c r="O46" s="161" t="s">
        <v>1147</v>
      </c>
      <c r="P46" s="118" t="s">
        <v>1554</v>
      </c>
      <c r="Q46" s="165" t="s">
        <v>1147</v>
      </c>
      <c r="R46" s="118" t="s">
        <v>1520</v>
      </c>
      <c r="S46" s="165" t="s">
        <v>1147</v>
      </c>
      <c r="U46" s="117">
        <v>42</v>
      </c>
      <c r="V46" s="118" t="s">
        <v>1547</v>
      </c>
      <c r="W46" s="165" t="s">
        <v>1147</v>
      </c>
      <c r="X46" s="118" t="s">
        <v>1541</v>
      </c>
      <c r="Y46" s="165" t="s">
        <v>1147</v>
      </c>
      <c r="Z46" s="118" t="s">
        <v>1062</v>
      </c>
      <c r="AA46" s="128">
        <v>2.9000000000000001E-2</v>
      </c>
      <c r="AB46" s="118" t="s">
        <v>1541</v>
      </c>
      <c r="AC46" s="165" t="s">
        <v>1147</v>
      </c>
    </row>
    <row r="47" spans="1:29" ht="12" customHeight="1" x14ac:dyDescent="0.25">
      <c r="A47" s="117">
        <v>43</v>
      </c>
      <c r="B47" s="118" t="s">
        <v>1541</v>
      </c>
      <c r="C47" s="165" t="s">
        <v>1147</v>
      </c>
      <c r="D47" s="118" t="s">
        <v>1549</v>
      </c>
      <c r="E47" s="128">
        <v>2E-3</v>
      </c>
      <c r="F47" s="118" t="s">
        <v>1062</v>
      </c>
      <c r="G47" s="128">
        <v>3.6999999999999998E-2</v>
      </c>
      <c r="H47" s="118" t="s">
        <v>1549</v>
      </c>
      <c r="I47" s="128">
        <v>8.0000000000000002E-3</v>
      </c>
      <c r="K47" s="117">
        <v>43</v>
      </c>
      <c r="L47" s="118" t="s">
        <v>1557</v>
      </c>
      <c r="M47" s="155" t="s">
        <v>1147</v>
      </c>
      <c r="N47" s="118" t="s">
        <v>1520</v>
      </c>
      <c r="O47" s="161" t="s">
        <v>1147</v>
      </c>
      <c r="P47" s="118" t="s">
        <v>1546</v>
      </c>
      <c r="Q47" s="165" t="s">
        <v>1147</v>
      </c>
      <c r="R47" s="118" t="s">
        <v>1557</v>
      </c>
      <c r="S47" s="165" t="s">
        <v>1147</v>
      </c>
      <c r="U47" s="117">
        <v>43</v>
      </c>
      <c r="V47" s="300" t="s">
        <v>1674</v>
      </c>
      <c r="W47" s="165" t="s">
        <v>1147</v>
      </c>
      <c r="X47" s="118" t="s">
        <v>1149</v>
      </c>
      <c r="Y47" s="165" t="s">
        <v>1147</v>
      </c>
      <c r="Z47" s="118" t="s">
        <v>1544</v>
      </c>
      <c r="AA47" s="128">
        <v>2.5000000000000001E-2</v>
      </c>
      <c r="AB47" s="118" t="s">
        <v>1535</v>
      </c>
      <c r="AC47" s="165" t="s">
        <v>1147</v>
      </c>
    </row>
    <row r="48" spans="1:29" ht="12" customHeight="1" x14ac:dyDescent="0.25">
      <c r="A48" s="117">
        <v>44</v>
      </c>
      <c r="B48" s="300" t="s">
        <v>1674</v>
      </c>
      <c r="C48" s="165" t="s">
        <v>1147</v>
      </c>
      <c r="D48" s="118" t="s">
        <v>1537</v>
      </c>
      <c r="E48" s="165" t="s">
        <v>1147</v>
      </c>
      <c r="F48" s="118" t="s">
        <v>1520</v>
      </c>
      <c r="G48" s="128">
        <v>2.4E-2</v>
      </c>
      <c r="H48" s="118" t="s">
        <v>1537</v>
      </c>
      <c r="I48" s="165" t="s">
        <v>1147</v>
      </c>
      <c r="K48" s="136">
        <v>44</v>
      </c>
      <c r="L48" s="137" t="s">
        <v>1521</v>
      </c>
      <c r="M48" s="158" t="s">
        <v>1147</v>
      </c>
      <c r="N48" s="137" t="s">
        <v>1557</v>
      </c>
      <c r="O48" s="162" t="s">
        <v>1147</v>
      </c>
      <c r="P48" s="137" t="s">
        <v>1520</v>
      </c>
      <c r="Q48" s="166" t="s">
        <v>1147</v>
      </c>
      <c r="R48" s="137" t="s">
        <v>1521</v>
      </c>
      <c r="S48" s="166" t="s">
        <v>1147</v>
      </c>
      <c r="U48" s="117">
        <v>44</v>
      </c>
      <c r="V48" s="118" t="s">
        <v>1535</v>
      </c>
      <c r="W48" s="165" t="s">
        <v>1147</v>
      </c>
      <c r="X48" s="118" t="s">
        <v>1542</v>
      </c>
      <c r="Y48" s="165" t="s">
        <v>1147</v>
      </c>
      <c r="Z48" s="118" t="s">
        <v>1548</v>
      </c>
      <c r="AA48" s="128">
        <v>1.4999999999999999E-2</v>
      </c>
      <c r="AB48" s="118" t="s">
        <v>1149</v>
      </c>
      <c r="AC48" s="165" t="s">
        <v>1147</v>
      </c>
    </row>
    <row r="49" spans="1:29" ht="12" customHeight="1" x14ac:dyDescent="0.3">
      <c r="A49" s="136">
        <v>45</v>
      </c>
      <c r="B49" s="137" t="s">
        <v>1149</v>
      </c>
      <c r="C49" s="166" t="s">
        <v>1147</v>
      </c>
      <c r="D49" s="137" t="s">
        <v>1547</v>
      </c>
      <c r="E49" s="166" t="s">
        <v>1147</v>
      </c>
      <c r="F49" s="137" t="s">
        <v>1549</v>
      </c>
      <c r="G49" s="138">
        <v>8.9999999999999993E-3</v>
      </c>
      <c r="H49" s="137" t="s">
        <v>1149</v>
      </c>
      <c r="I49" s="166" t="s">
        <v>1147</v>
      </c>
      <c r="K49" s="117">
        <v>45</v>
      </c>
      <c r="L49" s="118" t="s">
        <v>1062</v>
      </c>
      <c r="M49" s="155" t="s">
        <v>1147</v>
      </c>
      <c r="N49" s="118" t="s">
        <v>1521</v>
      </c>
      <c r="O49" s="161" t="s">
        <v>1147</v>
      </c>
      <c r="P49" s="118" t="s">
        <v>1557</v>
      </c>
      <c r="Q49" s="165" t="s">
        <v>1147</v>
      </c>
      <c r="R49" s="118" t="s">
        <v>1062</v>
      </c>
      <c r="S49" s="165" t="s">
        <v>1147</v>
      </c>
      <c r="U49" s="117">
        <v>45</v>
      </c>
      <c r="V49" s="118" t="s">
        <v>1149</v>
      </c>
      <c r="W49" s="165" t="s">
        <v>1147</v>
      </c>
      <c r="X49" s="118" t="s">
        <v>1530</v>
      </c>
      <c r="Y49" s="165" t="s">
        <v>1147</v>
      </c>
      <c r="Z49" s="118" t="s">
        <v>1540</v>
      </c>
      <c r="AA49" s="165" t="s">
        <v>1147</v>
      </c>
      <c r="AB49" s="118" t="s">
        <v>1539</v>
      </c>
      <c r="AC49" s="165" t="s">
        <v>1147</v>
      </c>
    </row>
    <row r="50" spans="1:29" ht="12" customHeight="1" x14ac:dyDescent="0.3">
      <c r="A50" s="122">
        <v>46</v>
      </c>
      <c r="B50" s="123" t="s">
        <v>1530</v>
      </c>
      <c r="C50" s="164" t="s">
        <v>1147</v>
      </c>
      <c r="D50" s="123" t="s">
        <v>1541</v>
      </c>
      <c r="E50" s="164" t="s">
        <v>1147</v>
      </c>
      <c r="F50" s="123" t="s">
        <v>1546</v>
      </c>
      <c r="G50" s="124">
        <v>5.0000000000000001E-3</v>
      </c>
      <c r="H50" s="123" t="s">
        <v>1524</v>
      </c>
      <c r="I50" s="164" t="s">
        <v>1147</v>
      </c>
      <c r="K50" s="117">
        <v>46</v>
      </c>
      <c r="L50" s="118" t="s">
        <v>1545</v>
      </c>
      <c r="M50" s="155" t="s">
        <v>1147</v>
      </c>
      <c r="N50" s="118" t="s">
        <v>1062</v>
      </c>
      <c r="O50" s="161" t="s">
        <v>1147</v>
      </c>
      <c r="P50" s="118" t="s">
        <v>1521</v>
      </c>
      <c r="Q50" s="165" t="s">
        <v>1147</v>
      </c>
      <c r="R50" s="118" t="s">
        <v>1545</v>
      </c>
      <c r="S50" s="165" t="s">
        <v>1147</v>
      </c>
      <c r="U50" s="117">
        <v>46</v>
      </c>
      <c r="V50" s="118" t="s">
        <v>1061</v>
      </c>
      <c r="W50" s="165" t="s">
        <v>1147</v>
      </c>
      <c r="X50" s="118" t="s">
        <v>1539</v>
      </c>
      <c r="Y50" s="165" t="s">
        <v>1147</v>
      </c>
      <c r="Z50" s="118" t="s">
        <v>1149</v>
      </c>
      <c r="AA50" s="165" t="s">
        <v>1147</v>
      </c>
      <c r="AB50" s="118" t="s">
        <v>1524</v>
      </c>
      <c r="AC50" s="165" t="s">
        <v>1147</v>
      </c>
    </row>
    <row r="51" spans="1:29" ht="12" customHeight="1" x14ac:dyDescent="0.3">
      <c r="A51" s="117">
        <v>47</v>
      </c>
      <c r="B51" s="118" t="s">
        <v>1524</v>
      </c>
      <c r="C51" s="165" t="s">
        <v>1147</v>
      </c>
      <c r="D51" s="300" t="s">
        <v>1674</v>
      </c>
      <c r="E51" s="165" t="s">
        <v>1147</v>
      </c>
      <c r="F51" s="118" t="s">
        <v>1537</v>
      </c>
      <c r="G51" s="165" t="s">
        <v>1147</v>
      </c>
      <c r="H51" s="118" t="s">
        <v>1554</v>
      </c>
      <c r="I51" s="165" t="s">
        <v>1147</v>
      </c>
      <c r="K51" s="117">
        <v>47</v>
      </c>
      <c r="L51" s="118" t="s">
        <v>1154</v>
      </c>
      <c r="M51" s="155" t="s">
        <v>1147</v>
      </c>
      <c r="N51" s="118" t="s">
        <v>1545</v>
      </c>
      <c r="O51" s="161" t="s">
        <v>1147</v>
      </c>
      <c r="P51" s="118" t="s">
        <v>1548</v>
      </c>
      <c r="Q51" s="165" t="s">
        <v>1147</v>
      </c>
      <c r="R51" s="118" t="s">
        <v>1548</v>
      </c>
      <c r="S51" s="165" t="s">
        <v>1147</v>
      </c>
      <c r="U51" s="117">
        <v>47</v>
      </c>
      <c r="V51" s="118" t="s">
        <v>1530</v>
      </c>
      <c r="W51" s="165" t="s">
        <v>1147</v>
      </c>
      <c r="X51" s="118" t="s">
        <v>1524</v>
      </c>
      <c r="Y51" s="165" t="s">
        <v>1147</v>
      </c>
      <c r="Z51" s="118" t="s">
        <v>1524</v>
      </c>
      <c r="AA51" s="165" t="s">
        <v>1147</v>
      </c>
      <c r="AB51" s="118" t="s">
        <v>1554</v>
      </c>
      <c r="AC51" s="165" t="s">
        <v>1147</v>
      </c>
    </row>
    <row r="52" spans="1:29" ht="12" customHeight="1" x14ac:dyDescent="0.3">
      <c r="A52" s="117">
        <v>48</v>
      </c>
      <c r="B52" s="118" t="s">
        <v>1556</v>
      </c>
      <c r="C52" s="165" t="s">
        <v>1147</v>
      </c>
      <c r="D52" s="118" t="s">
        <v>1539</v>
      </c>
      <c r="E52" s="165" t="s">
        <v>1147</v>
      </c>
      <c r="F52" s="300" t="s">
        <v>1674</v>
      </c>
      <c r="G52" s="165" t="s">
        <v>1147</v>
      </c>
      <c r="H52" s="118" t="s">
        <v>1557</v>
      </c>
      <c r="I52" s="165" t="s">
        <v>1147</v>
      </c>
      <c r="K52" s="117">
        <v>48</v>
      </c>
      <c r="L52" s="118" t="s">
        <v>1146</v>
      </c>
      <c r="M52" s="155" t="s">
        <v>1147</v>
      </c>
      <c r="N52" s="118" t="s">
        <v>1154</v>
      </c>
      <c r="O52" s="161" t="s">
        <v>1147</v>
      </c>
      <c r="P52" s="118" t="s">
        <v>1154</v>
      </c>
      <c r="Q52" s="165" t="s">
        <v>1147</v>
      </c>
      <c r="R52" s="118" t="s">
        <v>1154</v>
      </c>
      <c r="S52" s="165" t="s">
        <v>1147</v>
      </c>
      <c r="U52" s="117">
        <v>48</v>
      </c>
      <c r="V52" s="118" t="s">
        <v>1524</v>
      </c>
      <c r="W52" s="165" t="s">
        <v>1147</v>
      </c>
      <c r="X52" s="118" t="s">
        <v>1556</v>
      </c>
      <c r="Y52" s="165" t="s">
        <v>1147</v>
      </c>
      <c r="Z52" s="118" t="s">
        <v>1556</v>
      </c>
      <c r="AA52" s="165" t="s">
        <v>1147</v>
      </c>
      <c r="AB52" s="118" t="s">
        <v>1557</v>
      </c>
      <c r="AC52" s="165" t="s">
        <v>1147</v>
      </c>
    </row>
    <row r="53" spans="1:29" ht="12" customHeight="1" x14ac:dyDescent="0.3">
      <c r="A53" s="117">
        <v>49</v>
      </c>
      <c r="B53" s="118" t="s">
        <v>1554</v>
      </c>
      <c r="C53" s="165" t="s">
        <v>1147</v>
      </c>
      <c r="D53" s="118" t="s">
        <v>1556</v>
      </c>
      <c r="E53" s="165" t="s">
        <v>1147</v>
      </c>
      <c r="F53" s="118" t="s">
        <v>1149</v>
      </c>
      <c r="G53" s="165" t="s">
        <v>1147</v>
      </c>
      <c r="H53" s="118" t="s">
        <v>1548</v>
      </c>
      <c r="I53" s="165" t="s">
        <v>1147</v>
      </c>
      <c r="K53" s="117">
        <v>49</v>
      </c>
      <c r="L53" s="118" t="s">
        <v>1549</v>
      </c>
      <c r="M53" s="155" t="s">
        <v>1147</v>
      </c>
      <c r="N53" s="118" t="s">
        <v>1533</v>
      </c>
      <c r="O53" s="161" t="s">
        <v>1147</v>
      </c>
      <c r="P53" s="118" t="s">
        <v>1533</v>
      </c>
      <c r="Q53" s="165" t="s">
        <v>1147</v>
      </c>
      <c r="R53" s="118" t="s">
        <v>1533</v>
      </c>
      <c r="S53" s="165" t="s">
        <v>1147</v>
      </c>
      <c r="U53" s="117">
        <v>49</v>
      </c>
      <c r="V53" s="118" t="s">
        <v>1556</v>
      </c>
      <c r="W53" s="165" t="s">
        <v>1147</v>
      </c>
      <c r="X53" s="118" t="s">
        <v>1554</v>
      </c>
      <c r="Y53" s="165" t="s">
        <v>1147</v>
      </c>
      <c r="Z53" s="118" t="s">
        <v>1554</v>
      </c>
      <c r="AA53" s="165" t="s">
        <v>1147</v>
      </c>
      <c r="AB53" s="118" t="s">
        <v>1548</v>
      </c>
      <c r="AC53" s="165" t="s">
        <v>1147</v>
      </c>
    </row>
    <row r="54" spans="1:29" ht="12" customHeight="1" x14ac:dyDescent="0.3">
      <c r="A54" s="136">
        <v>50</v>
      </c>
      <c r="B54" s="137" t="s">
        <v>1546</v>
      </c>
      <c r="C54" s="166" t="s">
        <v>1147</v>
      </c>
      <c r="D54" s="137" t="s">
        <v>1554</v>
      </c>
      <c r="E54" s="166" t="s">
        <v>1147</v>
      </c>
      <c r="F54" s="137" t="s">
        <v>1554</v>
      </c>
      <c r="G54" s="166" t="s">
        <v>1147</v>
      </c>
      <c r="H54" s="137" t="s">
        <v>1154</v>
      </c>
      <c r="I54" s="166" t="s">
        <v>1147</v>
      </c>
      <c r="K54" s="117">
        <v>50</v>
      </c>
      <c r="L54" s="118" t="s">
        <v>1144</v>
      </c>
      <c r="M54" s="155" t="s">
        <v>1147</v>
      </c>
      <c r="N54" s="118" t="s">
        <v>1549</v>
      </c>
      <c r="O54" s="161" t="s">
        <v>1147</v>
      </c>
      <c r="P54" s="118" t="s">
        <v>1549</v>
      </c>
      <c r="Q54" s="165" t="s">
        <v>1147</v>
      </c>
      <c r="R54" s="118" t="s">
        <v>1146</v>
      </c>
      <c r="S54" s="165" t="s">
        <v>1147</v>
      </c>
      <c r="U54" s="117">
        <v>50</v>
      </c>
      <c r="V54" s="118" t="s">
        <v>1554</v>
      </c>
      <c r="W54" s="165" t="s">
        <v>1147</v>
      </c>
      <c r="X54" s="118" t="s">
        <v>1557</v>
      </c>
      <c r="Y54" s="165" t="s">
        <v>1147</v>
      </c>
      <c r="Z54" s="118" t="s">
        <v>1546</v>
      </c>
      <c r="AA54" s="165" t="s">
        <v>1147</v>
      </c>
      <c r="AB54" s="118" t="s">
        <v>1154</v>
      </c>
      <c r="AC54" s="165" t="s">
        <v>1147</v>
      </c>
    </row>
    <row r="55" spans="1:29" ht="12" customHeight="1" x14ac:dyDescent="0.3">
      <c r="A55" s="117">
        <v>51</v>
      </c>
      <c r="B55" s="118" t="s">
        <v>1557</v>
      </c>
      <c r="C55" s="165" t="s">
        <v>1147</v>
      </c>
      <c r="D55" s="118" t="s">
        <v>1557</v>
      </c>
      <c r="E55" s="165" t="s">
        <v>1147</v>
      </c>
      <c r="F55" s="118" t="s">
        <v>1557</v>
      </c>
      <c r="G55" s="165" t="s">
        <v>1147</v>
      </c>
      <c r="H55" s="118" t="s">
        <v>1146</v>
      </c>
      <c r="I55" s="165" t="s">
        <v>1147</v>
      </c>
      <c r="K55" s="117">
        <v>51</v>
      </c>
      <c r="L55" s="118" t="s">
        <v>1187</v>
      </c>
      <c r="M55" s="155" t="s">
        <v>1147</v>
      </c>
      <c r="N55" s="118" t="s">
        <v>1144</v>
      </c>
      <c r="O55" s="161" t="s">
        <v>1147</v>
      </c>
      <c r="P55" s="118" t="s">
        <v>1144</v>
      </c>
      <c r="Q55" s="165" t="s">
        <v>1147</v>
      </c>
      <c r="R55" s="118" t="s">
        <v>1144</v>
      </c>
      <c r="S55" s="165" t="s">
        <v>1147</v>
      </c>
      <c r="U55" s="117">
        <v>51</v>
      </c>
      <c r="V55" s="118" t="s">
        <v>1557</v>
      </c>
      <c r="W55" s="165" t="s">
        <v>1147</v>
      </c>
      <c r="X55" s="118" t="s">
        <v>1062</v>
      </c>
      <c r="Y55" s="165" t="s">
        <v>1147</v>
      </c>
      <c r="Z55" s="118" t="s">
        <v>1557</v>
      </c>
      <c r="AA55" s="165" t="s">
        <v>1147</v>
      </c>
      <c r="AB55" s="118" t="s">
        <v>1146</v>
      </c>
      <c r="AC55" s="165" t="s">
        <v>1147</v>
      </c>
    </row>
    <row r="56" spans="1:29" ht="12" customHeight="1" x14ac:dyDescent="0.3">
      <c r="A56" s="117">
        <v>52</v>
      </c>
      <c r="B56" s="118" t="s">
        <v>1154</v>
      </c>
      <c r="C56" s="165" t="s">
        <v>1147</v>
      </c>
      <c r="D56" s="118" t="s">
        <v>1154</v>
      </c>
      <c r="E56" s="165" t="s">
        <v>1147</v>
      </c>
      <c r="F56" s="118" t="s">
        <v>1154</v>
      </c>
      <c r="G56" s="165" t="s">
        <v>1147</v>
      </c>
      <c r="H56" s="118" t="s">
        <v>1144</v>
      </c>
      <c r="I56" s="165" t="s">
        <v>1147</v>
      </c>
      <c r="K56" s="117">
        <v>52</v>
      </c>
      <c r="L56" s="118" t="s">
        <v>1057</v>
      </c>
      <c r="M56" s="155" t="s">
        <v>1147</v>
      </c>
      <c r="N56" s="118" t="s">
        <v>1057</v>
      </c>
      <c r="O56" s="161" t="s">
        <v>1147</v>
      </c>
      <c r="P56" s="118" t="s">
        <v>1057</v>
      </c>
      <c r="Q56" s="165" t="s">
        <v>1147</v>
      </c>
      <c r="R56" s="118" t="s">
        <v>1057</v>
      </c>
      <c r="S56" s="165" t="s">
        <v>1147</v>
      </c>
      <c r="U56" s="117">
        <v>52</v>
      </c>
      <c r="V56" s="118" t="s">
        <v>1154</v>
      </c>
      <c r="W56" s="165" t="s">
        <v>1147</v>
      </c>
      <c r="X56" s="118" t="s">
        <v>1154</v>
      </c>
      <c r="Y56" s="165" t="s">
        <v>1147</v>
      </c>
      <c r="Z56" s="118" t="s">
        <v>1154</v>
      </c>
      <c r="AA56" s="165" t="s">
        <v>1147</v>
      </c>
      <c r="AB56" s="118" t="s">
        <v>1144</v>
      </c>
      <c r="AC56" s="165" t="s">
        <v>1147</v>
      </c>
    </row>
    <row r="57" spans="1:29" ht="12" customHeight="1" x14ac:dyDescent="0.3">
      <c r="A57" s="172"/>
      <c r="B57" s="112"/>
      <c r="C57" s="112"/>
      <c r="D57" s="112"/>
      <c r="E57" s="112"/>
      <c r="F57" s="112"/>
      <c r="G57" s="113"/>
      <c r="H57" s="112"/>
      <c r="I57" s="113"/>
      <c r="K57" s="172"/>
      <c r="L57" s="112"/>
      <c r="M57" s="115"/>
      <c r="N57" s="112"/>
      <c r="O57" s="113"/>
      <c r="P57" s="112"/>
      <c r="Q57" s="113"/>
      <c r="R57" s="112"/>
      <c r="S57" s="112"/>
      <c r="U57" s="172"/>
    </row>
    <row r="58" spans="1:29" ht="12" customHeight="1" x14ac:dyDescent="0.3">
      <c r="A58" s="294" t="s">
        <v>1155</v>
      </c>
      <c r="B58" s="112"/>
      <c r="C58" s="112"/>
      <c r="D58" s="112"/>
      <c r="E58" s="112"/>
      <c r="F58" s="112"/>
      <c r="G58" s="113"/>
      <c r="H58" s="112"/>
      <c r="I58" s="113"/>
      <c r="K58" s="173"/>
      <c r="L58" s="112"/>
      <c r="M58" s="115"/>
      <c r="N58" s="112"/>
      <c r="O58" s="113"/>
      <c r="P58" s="112"/>
      <c r="Q58" s="113"/>
      <c r="R58" s="112"/>
      <c r="S58" s="112"/>
      <c r="U58" s="173"/>
    </row>
  </sheetData>
  <hyperlinks>
    <hyperlink ref="A58" r:id="rId1"/>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1"/>
  <sheetViews>
    <sheetView zoomScale="80" zoomScaleNormal="80" workbookViewId="0"/>
  </sheetViews>
  <sheetFormatPr defaultColWidth="8.85546875" defaultRowHeight="9.75" x14ac:dyDescent="0.15"/>
  <cols>
    <col min="1" max="1" width="3.28515625" style="81" customWidth="1"/>
    <col min="2" max="2" width="10.140625" style="81" customWidth="1"/>
    <col min="3" max="3" width="5.5703125" style="81" customWidth="1"/>
    <col min="4" max="4" width="9.85546875" style="81" customWidth="1"/>
    <col min="5" max="5" width="5.5703125" style="81" customWidth="1"/>
    <col min="6" max="6" width="7.28515625" style="81" bestFit="1" customWidth="1"/>
    <col min="7" max="7" width="5.5703125" style="81" customWidth="1"/>
    <col min="8" max="8" width="7.28515625" style="81" bestFit="1" customWidth="1"/>
    <col min="9" max="10" width="4.42578125" style="81" customWidth="1"/>
    <col min="11" max="11" width="7.28515625" style="81" bestFit="1" customWidth="1"/>
    <col min="12" max="12" width="5.5703125" style="81" customWidth="1"/>
    <col min="13" max="13" width="9.140625" style="81" customWidth="1"/>
    <col min="14" max="14" width="5.7109375" style="81" bestFit="1" customWidth="1"/>
    <col min="15" max="15" width="7.28515625" style="81" bestFit="1" customWidth="1"/>
    <col min="16" max="16" width="6.5703125" style="81" customWidth="1"/>
    <col min="17" max="17" width="6.42578125" style="739" customWidth="1"/>
    <col min="18" max="18" width="3.28515625" style="743" bestFit="1" customWidth="1"/>
    <col min="19" max="19" width="7.28515625" style="81" bestFit="1" customWidth="1"/>
    <col min="20" max="20" width="6.5703125" style="81" customWidth="1"/>
    <col min="21" max="21" width="10.42578125" style="81" bestFit="1" customWidth="1"/>
    <col min="22" max="22" width="6.5703125" style="81" customWidth="1"/>
    <col min="23" max="16384" width="8.85546875" style="82"/>
  </cols>
  <sheetData>
    <row r="1" spans="1:22" ht="14.45" thickBot="1" x14ac:dyDescent="0.2">
      <c r="A1" s="271" t="s">
        <v>1227</v>
      </c>
    </row>
    <row r="2" spans="1:22" s="83" customFormat="1" ht="14.45" thickBot="1" x14ac:dyDescent="0.2">
      <c r="A2" s="746" t="s">
        <v>1228</v>
      </c>
      <c r="C2" s="744"/>
      <c r="D2" s="744"/>
      <c r="E2" s="744"/>
      <c r="F2" s="744"/>
      <c r="G2" s="744"/>
      <c r="H2" s="744"/>
      <c r="I2" s="744"/>
      <c r="J2" s="744"/>
      <c r="K2" s="744"/>
      <c r="L2" s="744"/>
      <c r="M2" s="744"/>
      <c r="N2" s="744"/>
      <c r="O2" s="744"/>
      <c r="P2" s="744"/>
      <c r="Q2" s="740"/>
      <c r="R2" s="744"/>
      <c r="S2" s="744"/>
      <c r="T2" s="744"/>
      <c r="U2" s="744"/>
      <c r="V2" s="744"/>
    </row>
    <row r="3" spans="1:22" s="83" customFormat="1" ht="13.15" customHeight="1" x14ac:dyDescent="0.15">
      <c r="A3" s="743"/>
      <c r="B3" s="741"/>
      <c r="C3" s="741"/>
      <c r="D3" s="741"/>
      <c r="E3" s="741"/>
      <c r="F3" s="741"/>
      <c r="G3" s="741"/>
      <c r="H3" s="741"/>
      <c r="I3" s="741"/>
      <c r="J3" s="741"/>
      <c r="K3" s="741"/>
      <c r="L3" s="741"/>
      <c r="M3" s="741"/>
      <c r="N3" s="741"/>
      <c r="O3" s="741"/>
      <c r="P3" s="741"/>
      <c r="Q3" s="741"/>
      <c r="R3" s="741"/>
      <c r="S3" s="741"/>
      <c r="T3" s="741"/>
      <c r="U3" s="741"/>
      <c r="V3" s="741"/>
    </row>
    <row r="4" spans="1:22" s="83" customFormat="1" ht="13.15" customHeight="1" thickBot="1" x14ac:dyDescent="0.2">
      <c r="A4" s="745"/>
      <c r="B4" s="741"/>
      <c r="C4" s="741"/>
      <c r="D4" s="741"/>
      <c r="E4" s="741"/>
      <c r="F4" s="741"/>
      <c r="G4" s="741"/>
      <c r="H4" s="741"/>
      <c r="I4" s="741"/>
      <c r="J4" s="741"/>
      <c r="K4" s="741"/>
      <c r="L4" s="741"/>
      <c r="M4" s="741"/>
      <c r="N4" s="741"/>
      <c r="O4" s="741"/>
      <c r="P4" s="741"/>
      <c r="Q4" s="741"/>
      <c r="R4" s="741"/>
      <c r="S4" s="741"/>
      <c r="T4" s="741"/>
      <c r="U4" s="741"/>
      <c r="V4" s="741"/>
    </row>
    <row r="5" spans="1:22" ht="88.9" customHeight="1" thickBot="1" x14ac:dyDescent="0.2">
      <c r="A5" s="79"/>
      <c r="B5" s="738" t="s">
        <v>1347</v>
      </c>
      <c r="C5" s="88"/>
      <c r="D5" s="733" t="s">
        <v>1348</v>
      </c>
      <c r="E5" s="733"/>
      <c r="F5" s="733" t="s">
        <v>1349</v>
      </c>
      <c r="G5" s="733"/>
      <c r="H5" s="733" t="s">
        <v>1350</v>
      </c>
      <c r="I5" s="733"/>
      <c r="J5" s="734"/>
      <c r="K5" s="733" t="s">
        <v>1351</v>
      </c>
      <c r="L5" s="733"/>
      <c r="M5" s="733" t="s">
        <v>1352</v>
      </c>
      <c r="N5" s="733"/>
      <c r="O5" s="733" t="s">
        <v>1353</v>
      </c>
      <c r="P5" s="735"/>
      <c r="Q5" s="742"/>
      <c r="R5" s="742"/>
      <c r="S5" s="736" t="s">
        <v>1354</v>
      </c>
      <c r="T5" s="733"/>
      <c r="U5" s="737" t="s">
        <v>1355</v>
      </c>
      <c r="V5" s="552"/>
    </row>
    <row r="6" spans="1:22" ht="13.15" customHeight="1" thickBot="1" x14ac:dyDescent="0.2">
      <c r="A6" s="87">
        <v>1</v>
      </c>
      <c r="B6" s="553" t="s">
        <v>1047</v>
      </c>
      <c r="C6" s="88">
        <v>78.5</v>
      </c>
      <c r="D6" s="88" t="s">
        <v>1047</v>
      </c>
      <c r="E6" s="88">
        <v>69.099999999999994</v>
      </c>
      <c r="F6" s="88" t="s">
        <v>1047</v>
      </c>
      <c r="G6" s="88">
        <v>35.9</v>
      </c>
      <c r="H6" s="88" t="s">
        <v>1061</v>
      </c>
      <c r="I6" s="88">
        <v>6.4</v>
      </c>
      <c r="J6" s="607">
        <v>1</v>
      </c>
      <c r="K6" s="88" t="s">
        <v>1047</v>
      </c>
      <c r="L6" s="88">
        <v>23.9</v>
      </c>
      <c r="M6" s="88" t="s">
        <v>1536</v>
      </c>
      <c r="N6" s="272">
        <v>3130</v>
      </c>
      <c r="O6" s="88" t="s">
        <v>1526</v>
      </c>
      <c r="P6" s="552">
        <v>300.2</v>
      </c>
      <c r="Q6" s="741"/>
      <c r="R6" s="740">
        <v>1</v>
      </c>
      <c r="S6" s="553" t="s">
        <v>1186</v>
      </c>
      <c r="T6" s="273">
        <v>0.38700000000000001</v>
      </c>
      <c r="U6" s="88" t="s">
        <v>1186</v>
      </c>
      <c r="V6" s="554">
        <v>0.39100000000000001</v>
      </c>
    </row>
    <row r="7" spans="1:22" ht="13.15" customHeight="1" thickBot="1" x14ac:dyDescent="0.2">
      <c r="A7" s="87">
        <v>2</v>
      </c>
      <c r="B7" s="555" t="s">
        <v>1186</v>
      </c>
      <c r="C7" s="79">
        <v>44</v>
      </c>
      <c r="D7" s="79" t="s">
        <v>1547</v>
      </c>
      <c r="E7" s="79">
        <v>26.7</v>
      </c>
      <c r="F7" s="79" t="s">
        <v>1547</v>
      </c>
      <c r="G7" s="79">
        <v>26.7</v>
      </c>
      <c r="H7" s="592" t="s">
        <v>1525</v>
      </c>
      <c r="I7" s="592">
        <v>4.7</v>
      </c>
      <c r="J7" s="87">
        <v>2</v>
      </c>
      <c r="K7" s="79" t="s">
        <v>1544</v>
      </c>
      <c r="L7" s="79">
        <v>16.399999999999999</v>
      </c>
      <c r="M7" s="79" t="s">
        <v>1047</v>
      </c>
      <c r="N7" s="274">
        <v>2081</v>
      </c>
      <c r="O7" s="592" t="s">
        <v>1052</v>
      </c>
      <c r="P7" s="612">
        <v>231.3</v>
      </c>
      <c r="Q7" s="741"/>
      <c r="R7" s="740">
        <v>2</v>
      </c>
      <c r="S7" s="555" t="s">
        <v>1047</v>
      </c>
      <c r="T7" s="275">
        <v>0.38400000000000001</v>
      </c>
      <c r="U7" s="79" t="s">
        <v>1047</v>
      </c>
      <c r="V7" s="556">
        <v>0.35899999999999999</v>
      </c>
    </row>
    <row r="8" spans="1:22" ht="13.15" customHeight="1" thickBot="1" x14ac:dyDescent="0.2">
      <c r="A8" s="87">
        <v>3</v>
      </c>
      <c r="B8" s="555" t="s">
        <v>1536</v>
      </c>
      <c r="C8" s="79">
        <v>31.1</v>
      </c>
      <c r="D8" s="79" t="s">
        <v>1186</v>
      </c>
      <c r="E8" s="79">
        <v>13.3</v>
      </c>
      <c r="F8" s="79" t="s">
        <v>1193</v>
      </c>
      <c r="G8" s="79">
        <v>18.7</v>
      </c>
      <c r="H8" s="79" t="s">
        <v>1186</v>
      </c>
      <c r="I8" s="79">
        <v>3.8</v>
      </c>
      <c r="J8" s="87">
        <v>3</v>
      </c>
      <c r="K8" s="79" t="s">
        <v>1184</v>
      </c>
      <c r="L8" s="79">
        <v>16.3</v>
      </c>
      <c r="M8" s="79" t="s">
        <v>1527</v>
      </c>
      <c r="N8" s="274">
        <v>2035</v>
      </c>
      <c r="O8" s="79" t="s">
        <v>1194</v>
      </c>
      <c r="P8" s="561">
        <v>127.1</v>
      </c>
      <c r="Q8" s="741"/>
      <c r="R8" s="740">
        <v>3</v>
      </c>
      <c r="S8" s="555" t="s">
        <v>1547</v>
      </c>
      <c r="T8" s="275">
        <v>0.31900000000000001</v>
      </c>
      <c r="U8" s="79" t="s">
        <v>1185</v>
      </c>
      <c r="V8" s="556">
        <v>0.32900000000000001</v>
      </c>
    </row>
    <row r="9" spans="1:22" ht="13.15" customHeight="1" thickBot="1" x14ac:dyDescent="0.2">
      <c r="A9" s="87">
        <v>4</v>
      </c>
      <c r="B9" s="555" t="s">
        <v>1184</v>
      </c>
      <c r="C9" s="79">
        <v>27.8</v>
      </c>
      <c r="D9" s="79" t="s">
        <v>1184</v>
      </c>
      <c r="E9" s="79">
        <v>12.2</v>
      </c>
      <c r="F9" s="79" t="s">
        <v>1536</v>
      </c>
      <c r="G9" s="79">
        <v>7.8</v>
      </c>
      <c r="H9" s="79" t="s">
        <v>1047</v>
      </c>
      <c r="I9" s="79">
        <v>3.2</v>
      </c>
      <c r="J9" s="87">
        <v>4</v>
      </c>
      <c r="K9" s="79" t="s">
        <v>1186</v>
      </c>
      <c r="L9" s="79">
        <v>14.8</v>
      </c>
      <c r="M9" s="79" t="s">
        <v>1184</v>
      </c>
      <c r="N9" s="274">
        <v>970</v>
      </c>
      <c r="O9" s="79" t="s">
        <v>1185</v>
      </c>
      <c r="P9" s="561">
        <v>125.2</v>
      </c>
      <c r="Q9" s="741"/>
      <c r="R9" s="740">
        <v>4</v>
      </c>
      <c r="S9" s="555" t="s">
        <v>1185</v>
      </c>
      <c r="T9" s="275">
        <v>0.314</v>
      </c>
      <c r="U9" s="79" t="s">
        <v>1527</v>
      </c>
      <c r="V9" s="556">
        <v>0.30099999999999999</v>
      </c>
    </row>
    <row r="10" spans="1:22" ht="13.15" customHeight="1" thickBot="1" x14ac:dyDescent="0.2">
      <c r="A10" s="87">
        <v>5</v>
      </c>
      <c r="B10" s="599" t="s">
        <v>1052</v>
      </c>
      <c r="C10" s="590">
        <v>27.3</v>
      </c>
      <c r="D10" s="89" t="s">
        <v>1536</v>
      </c>
      <c r="E10" s="89">
        <v>12</v>
      </c>
      <c r="F10" s="89" t="s">
        <v>1185</v>
      </c>
      <c r="G10" s="89">
        <v>5</v>
      </c>
      <c r="H10" s="89" t="s">
        <v>1526</v>
      </c>
      <c r="I10" s="89">
        <v>2.4</v>
      </c>
      <c r="J10" s="87">
        <v>5</v>
      </c>
      <c r="K10" s="89" t="s">
        <v>1185</v>
      </c>
      <c r="L10" s="89">
        <v>12.1</v>
      </c>
      <c r="M10" s="89" t="s">
        <v>1193</v>
      </c>
      <c r="N10" s="276">
        <v>675</v>
      </c>
      <c r="O10" s="277" t="s">
        <v>1190</v>
      </c>
      <c r="P10" s="562">
        <v>115</v>
      </c>
      <c r="Q10" s="741"/>
      <c r="R10" s="740">
        <v>5</v>
      </c>
      <c r="S10" s="557" t="s">
        <v>1061</v>
      </c>
      <c r="T10" s="278">
        <v>0.308</v>
      </c>
      <c r="U10" s="89" t="s">
        <v>1184</v>
      </c>
      <c r="V10" s="558">
        <v>0.29599999999999999</v>
      </c>
    </row>
    <row r="11" spans="1:22" ht="13.15" customHeight="1" thickBot="1" x14ac:dyDescent="0.2">
      <c r="A11" s="87">
        <v>6</v>
      </c>
      <c r="B11" s="605" t="s">
        <v>1528</v>
      </c>
      <c r="C11" s="591">
        <v>25.5</v>
      </c>
      <c r="D11" s="88" t="s">
        <v>1061</v>
      </c>
      <c r="E11" s="88">
        <v>11.7</v>
      </c>
      <c r="F11" s="88" t="s">
        <v>1194</v>
      </c>
      <c r="G11" s="88">
        <v>4.7</v>
      </c>
      <c r="H11" s="88" t="s">
        <v>1185</v>
      </c>
      <c r="I11" s="88">
        <v>2.4</v>
      </c>
      <c r="J11" s="94">
        <v>6</v>
      </c>
      <c r="K11" s="88" t="s">
        <v>1526</v>
      </c>
      <c r="L11" s="88">
        <v>7.8</v>
      </c>
      <c r="M11" s="88" t="s">
        <v>1185</v>
      </c>
      <c r="N11" s="272">
        <v>596</v>
      </c>
      <c r="O11" s="88" t="s">
        <v>1527</v>
      </c>
      <c r="P11" s="552">
        <v>94.6</v>
      </c>
      <c r="Q11" s="741"/>
      <c r="R11" s="740">
        <v>6</v>
      </c>
      <c r="S11" s="553" t="s">
        <v>1527</v>
      </c>
      <c r="T11" s="273">
        <v>0.29599999999999999</v>
      </c>
      <c r="U11" s="88" t="s">
        <v>1061</v>
      </c>
      <c r="V11" s="554">
        <v>0.28999999999999998</v>
      </c>
    </row>
    <row r="12" spans="1:22" ht="12.95" customHeight="1" thickBot="1" x14ac:dyDescent="0.2">
      <c r="A12" s="87">
        <v>7</v>
      </c>
      <c r="B12" s="704" t="s">
        <v>1547</v>
      </c>
      <c r="C12" s="80">
        <v>24.8</v>
      </c>
      <c r="D12" s="80" t="s">
        <v>1185</v>
      </c>
      <c r="E12" s="80">
        <v>11.3</v>
      </c>
      <c r="F12" s="80" t="s">
        <v>1168</v>
      </c>
      <c r="G12" s="80">
        <v>4.5</v>
      </c>
      <c r="H12" s="708" t="s">
        <v>1052</v>
      </c>
      <c r="I12" s="708">
        <v>2.2000000000000002</v>
      </c>
      <c r="J12" s="87">
        <v>7</v>
      </c>
      <c r="K12" s="80" t="s">
        <v>1168</v>
      </c>
      <c r="L12" s="80">
        <v>6.5</v>
      </c>
      <c r="M12" s="80" t="s">
        <v>1190</v>
      </c>
      <c r="N12" s="700">
        <v>462</v>
      </c>
      <c r="O12" s="80" t="s">
        <v>1168</v>
      </c>
      <c r="P12" s="705">
        <v>82.8</v>
      </c>
      <c r="Q12" s="741"/>
      <c r="R12" s="740">
        <v>7</v>
      </c>
      <c r="S12" s="704" t="s">
        <v>1184</v>
      </c>
      <c r="T12" s="701">
        <v>0.29299999999999998</v>
      </c>
      <c r="U12" s="702" t="s">
        <v>1190</v>
      </c>
      <c r="V12" s="703">
        <v>0.27100000000000002</v>
      </c>
    </row>
    <row r="13" spans="1:22" ht="13.15" customHeight="1" thickBot="1" x14ac:dyDescent="0.2">
      <c r="A13" s="87">
        <v>8</v>
      </c>
      <c r="B13" s="696" t="s">
        <v>1525</v>
      </c>
      <c r="C13" s="608">
        <v>23.1</v>
      </c>
      <c r="D13" s="78" t="s">
        <v>1193</v>
      </c>
      <c r="E13" s="78">
        <v>10.6</v>
      </c>
      <c r="F13" s="78" t="s">
        <v>1184</v>
      </c>
      <c r="G13" s="78">
        <v>4.4000000000000004</v>
      </c>
      <c r="H13" s="78" t="s">
        <v>1529</v>
      </c>
      <c r="I13" s="78">
        <v>2</v>
      </c>
      <c r="J13" s="87">
        <v>8</v>
      </c>
      <c r="K13" s="78" t="s">
        <v>1061</v>
      </c>
      <c r="L13" s="78">
        <v>5.4</v>
      </c>
      <c r="M13" s="78" t="s">
        <v>1529</v>
      </c>
      <c r="N13" s="281">
        <v>400</v>
      </c>
      <c r="O13" s="78" t="s">
        <v>1536</v>
      </c>
      <c r="P13" s="563">
        <v>79.900000000000006</v>
      </c>
      <c r="Q13" s="741"/>
      <c r="R13" s="740">
        <v>8</v>
      </c>
      <c r="S13" s="697" t="s">
        <v>1190</v>
      </c>
      <c r="T13" s="698">
        <v>0.27</v>
      </c>
      <c r="U13" s="607" t="s">
        <v>1168</v>
      </c>
      <c r="V13" s="699">
        <v>0.248</v>
      </c>
    </row>
    <row r="14" spans="1:22" ht="13.15" customHeight="1" thickBot="1" x14ac:dyDescent="0.2">
      <c r="A14" s="87">
        <v>9</v>
      </c>
      <c r="B14" s="555" t="s">
        <v>1185</v>
      </c>
      <c r="C14" s="79">
        <v>22.1</v>
      </c>
      <c r="D14" s="79" t="s">
        <v>1527</v>
      </c>
      <c r="E14" s="79">
        <v>9.6999999999999993</v>
      </c>
      <c r="F14" s="79" t="s">
        <v>1526</v>
      </c>
      <c r="G14" s="79">
        <v>4</v>
      </c>
      <c r="H14" s="87" t="s">
        <v>1168</v>
      </c>
      <c r="I14" s="87">
        <v>1.7</v>
      </c>
      <c r="J14" s="87">
        <v>9</v>
      </c>
      <c r="K14" s="79" t="s">
        <v>1529</v>
      </c>
      <c r="L14" s="79">
        <v>5</v>
      </c>
      <c r="M14" s="79" t="s">
        <v>1168</v>
      </c>
      <c r="N14" s="274">
        <v>399</v>
      </c>
      <c r="O14" s="79" t="s">
        <v>1193</v>
      </c>
      <c r="P14" s="561">
        <v>74.900000000000006</v>
      </c>
      <c r="Q14" s="741"/>
      <c r="R14" s="740">
        <v>9</v>
      </c>
      <c r="S14" s="600" t="s">
        <v>1525</v>
      </c>
      <c r="T14" s="601">
        <v>0.26600000000000001</v>
      </c>
      <c r="U14" s="79" t="s">
        <v>1529</v>
      </c>
      <c r="V14" s="556">
        <v>0.248</v>
      </c>
    </row>
    <row r="15" spans="1:22" ht="13.15" customHeight="1" thickBot="1" x14ac:dyDescent="0.2">
      <c r="A15" s="87">
        <v>10</v>
      </c>
      <c r="B15" s="564" t="s">
        <v>1190</v>
      </c>
      <c r="C15" s="277">
        <v>20.6</v>
      </c>
      <c r="D15" s="89" t="s">
        <v>1526</v>
      </c>
      <c r="E15" s="89">
        <v>8.3000000000000007</v>
      </c>
      <c r="F15" s="89" t="s">
        <v>1061</v>
      </c>
      <c r="G15" s="89">
        <v>4</v>
      </c>
      <c r="H15" s="89" t="s">
        <v>1194</v>
      </c>
      <c r="I15" s="89">
        <v>1.6</v>
      </c>
      <c r="J15" s="95">
        <v>10</v>
      </c>
      <c r="K15" s="89" t="s">
        <v>1527</v>
      </c>
      <c r="L15" s="89">
        <v>4.7</v>
      </c>
      <c r="M15" s="89" t="s">
        <v>1186</v>
      </c>
      <c r="N15" s="276">
        <v>352</v>
      </c>
      <c r="O15" s="89" t="s">
        <v>1184</v>
      </c>
      <c r="P15" s="565">
        <v>74.8</v>
      </c>
      <c r="Q15" s="741"/>
      <c r="R15" s="740">
        <v>10</v>
      </c>
      <c r="S15" s="557" t="s">
        <v>1529</v>
      </c>
      <c r="T15" s="278">
        <v>0.25600000000000001</v>
      </c>
      <c r="U15" s="89" t="s">
        <v>1544</v>
      </c>
      <c r="V15" s="558">
        <v>0.23799999999999999</v>
      </c>
    </row>
    <row r="16" spans="1:22" ht="13.15" customHeight="1" thickBot="1" x14ac:dyDescent="0.2">
      <c r="A16" s="87">
        <v>11</v>
      </c>
      <c r="B16" s="553" t="s">
        <v>1061</v>
      </c>
      <c r="C16" s="88">
        <v>20.5</v>
      </c>
      <c r="D16" s="591" t="s">
        <v>1528</v>
      </c>
      <c r="E16" s="591">
        <v>7.9</v>
      </c>
      <c r="F16" s="88" t="s">
        <v>1186</v>
      </c>
      <c r="G16" s="88">
        <v>3.4</v>
      </c>
      <c r="H16" s="88" t="s">
        <v>1544</v>
      </c>
      <c r="I16" s="88">
        <v>1.5</v>
      </c>
      <c r="J16" s="607">
        <v>11</v>
      </c>
      <c r="K16" s="88" t="s">
        <v>1193</v>
      </c>
      <c r="L16" s="88">
        <v>4.3</v>
      </c>
      <c r="M16" s="88" t="s">
        <v>1526</v>
      </c>
      <c r="N16" s="272">
        <v>341</v>
      </c>
      <c r="O16" s="88" t="s">
        <v>1195</v>
      </c>
      <c r="P16" s="552">
        <v>73.3</v>
      </c>
      <c r="Q16" s="741"/>
      <c r="R16" s="740">
        <v>11</v>
      </c>
      <c r="S16" s="551" t="s">
        <v>1168</v>
      </c>
      <c r="T16" s="602">
        <v>0.25600000000000001</v>
      </c>
      <c r="U16" s="591" t="s">
        <v>1052</v>
      </c>
      <c r="V16" s="603">
        <v>0.23599999999999999</v>
      </c>
    </row>
    <row r="17" spans="1:22" ht="13.15" customHeight="1" thickBot="1" x14ac:dyDescent="0.2">
      <c r="A17" s="87">
        <v>12</v>
      </c>
      <c r="B17" s="555" t="s">
        <v>1526</v>
      </c>
      <c r="C17" s="79">
        <v>19.7</v>
      </c>
      <c r="D17" s="87" t="s">
        <v>1168</v>
      </c>
      <c r="E17" s="87">
        <v>7.9</v>
      </c>
      <c r="F17" s="79" t="s">
        <v>1527</v>
      </c>
      <c r="G17" s="79">
        <v>3.4</v>
      </c>
      <c r="H17" s="79" t="s">
        <v>1192</v>
      </c>
      <c r="I17" s="79">
        <v>1.4</v>
      </c>
      <c r="J17" s="87">
        <v>12</v>
      </c>
      <c r="K17" s="592" t="s">
        <v>1052</v>
      </c>
      <c r="L17" s="592">
        <v>4.0999999999999996</v>
      </c>
      <c r="M17" s="592" t="s">
        <v>1528</v>
      </c>
      <c r="N17" s="610">
        <v>291</v>
      </c>
      <c r="O17" s="79" t="s">
        <v>1192</v>
      </c>
      <c r="P17" s="561">
        <v>72.7</v>
      </c>
      <c r="Q17" s="741"/>
      <c r="R17" s="740">
        <v>12</v>
      </c>
      <c r="S17" s="555" t="s">
        <v>1195</v>
      </c>
      <c r="T17" s="275">
        <v>0.24399999999999999</v>
      </c>
      <c r="U17" s="79" t="s">
        <v>1195</v>
      </c>
      <c r="V17" s="556">
        <v>0.23499999999999999</v>
      </c>
    </row>
    <row r="18" spans="1:22" ht="13.15" customHeight="1" thickBot="1" x14ac:dyDescent="0.2">
      <c r="A18" s="87">
        <v>13</v>
      </c>
      <c r="B18" s="606" t="s">
        <v>1168</v>
      </c>
      <c r="C18" s="87">
        <v>15.6</v>
      </c>
      <c r="D18" s="280" t="s">
        <v>1190</v>
      </c>
      <c r="E18" s="280">
        <v>7.1</v>
      </c>
      <c r="F18" s="592" t="s">
        <v>1528</v>
      </c>
      <c r="G18" s="592">
        <v>3.3</v>
      </c>
      <c r="H18" s="79" t="s">
        <v>1184</v>
      </c>
      <c r="I18" s="79">
        <v>1.4</v>
      </c>
      <c r="J18" s="87">
        <v>13</v>
      </c>
      <c r="K18" s="280" t="s">
        <v>1190</v>
      </c>
      <c r="L18" s="280">
        <v>3.5</v>
      </c>
      <c r="M18" s="79" t="s">
        <v>1192</v>
      </c>
      <c r="N18" s="274">
        <v>89</v>
      </c>
      <c r="O18" s="79" t="s">
        <v>1186</v>
      </c>
      <c r="P18" s="561">
        <v>68</v>
      </c>
      <c r="Q18" s="741"/>
      <c r="R18" s="740">
        <v>13</v>
      </c>
      <c r="S18" s="600" t="s">
        <v>1052</v>
      </c>
      <c r="T18" s="601">
        <v>0.24199999999999999</v>
      </c>
      <c r="U18" s="79" t="s">
        <v>1526</v>
      </c>
      <c r="V18" s="556">
        <v>0.23100000000000001</v>
      </c>
    </row>
    <row r="19" spans="1:22" ht="13.15" customHeight="1" thickBot="1" x14ac:dyDescent="0.2">
      <c r="A19" s="87">
        <v>14</v>
      </c>
      <c r="B19" s="555" t="s">
        <v>1527</v>
      </c>
      <c r="C19" s="79">
        <v>14.3</v>
      </c>
      <c r="D19" s="79" t="s">
        <v>1529</v>
      </c>
      <c r="E19" s="79">
        <v>6.2</v>
      </c>
      <c r="F19" s="79" t="s">
        <v>1192</v>
      </c>
      <c r="G19" s="79">
        <v>3</v>
      </c>
      <c r="H19" s="592" t="s">
        <v>1528</v>
      </c>
      <c r="I19" s="592">
        <v>1.4</v>
      </c>
      <c r="J19" s="87">
        <v>14</v>
      </c>
      <c r="K19" s="592" t="s">
        <v>1528</v>
      </c>
      <c r="L19" s="592">
        <v>3.5</v>
      </c>
      <c r="M19" s="79" t="s">
        <v>1194</v>
      </c>
      <c r="N19" s="274">
        <v>61</v>
      </c>
      <c r="O19" s="79" t="s">
        <v>1547</v>
      </c>
      <c r="P19" s="561">
        <v>64.400000000000006</v>
      </c>
      <c r="Q19" s="741"/>
      <c r="R19" s="740">
        <v>14</v>
      </c>
      <c r="S19" s="555" t="s">
        <v>1536</v>
      </c>
      <c r="T19" s="275">
        <v>0.23699999999999999</v>
      </c>
      <c r="U19" s="592" t="s">
        <v>1525</v>
      </c>
      <c r="V19" s="604">
        <v>0.22500000000000001</v>
      </c>
    </row>
    <row r="20" spans="1:22" ht="13.15" customHeight="1" thickBot="1" x14ac:dyDescent="0.2">
      <c r="A20" s="87">
        <v>15</v>
      </c>
      <c r="B20" s="557" t="s">
        <v>1529</v>
      </c>
      <c r="C20" s="89">
        <v>14</v>
      </c>
      <c r="D20" s="89" t="s">
        <v>1535</v>
      </c>
      <c r="E20" s="89">
        <v>6.1</v>
      </c>
      <c r="F20" s="590" t="s">
        <v>1525</v>
      </c>
      <c r="G20" s="590">
        <v>2.9</v>
      </c>
      <c r="H20" s="89" t="s">
        <v>1527</v>
      </c>
      <c r="I20" s="89">
        <v>2</v>
      </c>
      <c r="J20" s="87">
        <v>15</v>
      </c>
      <c r="K20" s="89" t="s">
        <v>1192</v>
      </c>
      <c r="L20" s="89">
        <v>2.7</v>
      </c>
      <c r="M20" s="89" t="s">
        <v>1061</v>
      </c>
      <c r="N20" s="276">
        <v>53</v>
      </c>
      <c r="O20" s="89" t="s">
        <v>1529</v>
      </c>
      <c r="P20" s="565">
        <v>60.4</v>
      </c>
      <c r="Q20" s="741"/>
      <c r="R20" s="740">
        <v>15</v>
      </c>
      <c r="S20" s="557" t="s">
        <v>1526</v>
      </c>
      <c r="T20" s="278">
        <v>0.22500000000000001</v>
      </c>
      <c r="U20" s="89" t="s">
        <v>1547</v>
      </c>
      <c r="V20" s="558">
        <v>0.218</v>
      </c>
    </row>
    <row r="21" spans="1:22" ht="13.15" customHeight="1" thickBot="1" x14ac:dyDescent="0.2">
      <c r="A21" s="87">
        <v>16</v>
      </c>
      <c r="B21" s="553" t="s">
        <v>1195</v>
      </c>
      <c r="C21" s="88">
        <v>9.8000000000000007</v>
      </c>
      <c r="D21" s="591" t="s">
        <v>1525</v>
      </c>
      <c r="E21" s="591">
        <v>5.8</v>
      </c>
      <c r="F21" s="88" t="s">
        <v>1195</v>
      </c>
      <c r="G21" s="88">
        <v>2.9</v>
      </c>
      <c r="H21" s="88" t="s">
        <v>1536</v>
      </c>
      <c r="I21" s="88">
        <v>0.8</v>
      </c>
      <c r="J21" s="94">
        <v>16</v>
      </c>
      <c r="K21" s="88" t="s">
        <v>1194</v>
      </c>
      <c r="L21" s="88">
        <v>2</v>
      </c>
      <c r="M21" s="88" t="s">
        <v>1195</v>
      </c>
      <c r="N21" s="272">
        <v>38</v>
      </c>
      <c r="O21" s="88" t="s">
        <v>1047</v>
      </c>
      <c r="P21" s="552">
        <v>58.4</v>
      </c>
      <c r="Q21" s="741"/>
      <c r="R21" s="740">
        <v>16</v>
      </c>
      <c r="S21" s="553" t="s">
        <v>1194</v>
      </c>
      <c r="T21" s="273">
        <v>0.219</v>
      </c>
      <c r="U21" s="88" t="s">
        <v>1536</v>
      </c>
      <c r="V21" s="554">
        <v>0.214</v>
      </c>
    </row>
    <row r="22" spans="1:22" ht="13.15" customHeight="1" thickBot="1" x14ac:dyDescent="0.2">
      <c r="A22" s="87">
        <v>17</v>
      </c>
      <c r="B22" s="555" t="s">
        <v>1192</v>
      </c>
      <c r="C22" s="79">
        <v>9.3000000000000007</v>
      </c>
      <c r="D22" s="79" t="s">
        <v>1192</v>
      </c>
      <c r="E22" s="79">
        <v>5.5</v>
      </c>
      <c r="F22" s="79" t="s">
        <v>1529</v>
      </c>
      <c r="G22" s="79">
        <v>2.6</v>
      </c>
      <c r="H22" s="79" t="s">
        <v>1193</v>
      </c>
      <c r="I22" s="79">
        <v>0.7</v>
      </c>
      <c r="J22" s="87">
        <v>17</v>
      </c>
      <c r="K22" s="79" t="s">
        <v>1535</v>
      </c>
      <c r="L22" s="79">
        <v>1.6</v>
      </c>
      <c r="M22" s="592" t="s">
        <v>1052</v>
      </c>
      <c r="N22" s="610">
        <v>22</v>
      </c>
      <c r="O22" s="79" t="s">
        <v>1535</v>
      </c>
      <c r="P22" s="561">
        <v>50.1</v>
      </c>
      <c r="Q22" s="741"/>
      <c r="R22" s="740">
        <v>17</v>
      </c>
      <c r="S22" s="600" t="s">
        <v>1528</v>
      </c>
      <c r="T22" s="601">
        <v>0.21</v>
      </c>
      <c r="U22" s="79" t="s">
        <v>1194</v>
      </c>
      <c r="V22" s="556">
        <v>0.20200000000000001</v>
      </c>
    </row>
    <row r="23" spans="1:22" ht="13.15" customHeight="1" thickBot="1" x14ac:dyDescent="0.2">
      <c r="A23" s="87">
        <v>18</v>
      </c>
      <c r="B23" s="555" t="s">
        <v>1193</v>
      </c>
      <c r="C23" s="79">
        <v>9.1</v>
      </c>
      <c r="D23" s="79" t="s">
        <v>1194</v>
      </c>
      <c r="E23" s="79">
        <v>5.0999999999999996</v>
      </c>
      <c r="F23" s="280" t="s">
        <v>1190</v>
      </c>
      <c r="G23" s="280">
        <v>2.1</v>
      </c>
      <c r="H23" s="280" t="s">
        <v>1190</v>
      </c>
      <c r="I23" s="280">
        <v>0.6</v>
      </c>
      <c r="J23" s="87">
        <v>18</v>
      </c>
      <c r="K23" s="79" t="s">
        <v>1536</v>
      </c>
      <c r="L23" s="79">
        <v>1.6</v>
      </c>
      <c r="M23" s="79" t="s">
        <v>1544</v>
      </c>
      <c r="N23" s="274">
        <v>7</v>
      </c>
      <c r="O23" s="79" t="s">
        <v>1061</v>
      </c>
      <c r="P23" s="561">
        <v>26.8</v>
      </c>
      <c r="Q23" s="741"/>
      <c r="R23" s="740">
        <v>18</v>
      </c>
      <c r="S23" s="555" t="s">
        <v>1192</v>
      </c>
      <c r="T23" s="275">
        <v>0.20799999999999999</v>
      </c>
      <c r="U23" s="79" t="s">
        <v>1192</v>
      </c>
      <c r="V23" s="556">
        <v>0.188</v>
      </c>
    </row>
    <row r="24" spans="1:22" ht="13.15" customHeight="1" thickBot="1" x14ac:dyDescent="0.2">
      <c r="A24" s="87">
        <v>19</v>
      </c>
      <c r="B24" s="555" t="s">
        <v>1194</v>
      </c>
      <c r="C24" s="79">
        <v>8.5</v>
      </c>
      <c r="D24" s="592" t="s">
        <v>1052</v>
      </c>
      <c r="E24" s="592">
        <v>4.0999999999999996</v>
      </c>
      <c r="F24" s="592" t="s">
        <v>1052</v>
      </c>
      <c r="G24" s="592">
        <v>1.3</v>
      </c>
      <c r="H24" s="79" t="s">
        <v>1195</v>
      </c>
      <c r="I24" s="79">
        <v>0.4</v>
      </c>
      <c r="J24" s="87">
        <v>19</v>
      </c>
      <c r="K24" s="79" t="s">
        <v>1195</v>
      </c>
      <c r="L24" s="79">
        <v>1.6</v>
      </c>
      <c r="M24" s="79" t="s">
        <v>1535</v>
      </c>
      <c r="N24" s="274">
        <v>5</v>
      </c>
      <c r="O24" s="79" t="s">
        <v>1537</v>
      </c>
      <c r="P24" s="561">
        <v>3.5</v>
      </c>
      <c r="Q24" s="741"/>
      <c r="R24" s="740">
        <v>19</v>
      </c>
      <c r="S24" s="555" t="s">
        <v>1544</v>
      </c>
      <c r="T24" s="275">
        <v>0.20300000000000001</v>
      </c>
      <c r="U24" s="592" t="s">
        <v>1528</v>
      </c>
      <c r="V24" s="604">
        <v>0.17799999999999999</v>
      </c>
    </row>
    <row r="25" spans="1:22" ht="13.15" customHeight="1" thickBot="1" x14ac:dyDescent="0.2">
      <c r="A25" s="87">
        <v>20</v>
      </c>
      <c r="B25" s="557" t="s">
        <v>1535</v>
      </c>
      <c r="C25" s="89">
        <v>4.2</v>
      </c>
      <c r="D25" s="89" t="s">
        <v>1195</v>
      </c>
      <c r="E25" s="89">
        <v>3.7</v>
      </c>
      <c r="F25" s="89" t="s">
        <v>1530</v>
      </c>
      <c r="G25" s="89">
        <v>1</v>
      </c>
      <c r="H25" s="89" t="s">
        <v>1535</v>
      </c>
      <c r="I25" s="89">
        <v>0.3</v>
      </c>
      <c r="J25" s="95">
        <v>20</v>
      </c>
      <c r="K25" s="89" t="s">
        <v>1547</v>
      </c>
      <c r="L25" s="89">
        <v>1</v>
      </c>
      <c r="M25" s="590" t="s">
        <v>1525</v>
      </c>
      <c r="N25" s="609">
        <v>1</v>
      </c>
      <c r="O25" s="89" t="s">
        <v>1544</v>
      </c>
      <c r="P25" s="565">
        <v>2.2999999999999998</v>
      </c>
      <c r="Q25" s="741"/>
      <c r="R25" s="740">
        <v>20</v>
      </c>
      <c r="S25" s="557" t="s">
        <v>1535</v>
      </c>
      <c r="T25" s="278">
        <v>0.184</v>
      </c>
      <c r="U25" s="89" t="s">
        <v>1535</v>
      </c>
      <c r="V25" s="558">
        <v>0.17199999999999999</v>
      </c>
    </row>
    <row r="26" spans="1:22" ht="13.15" customHeight="1" thickBot="1" x14ac:dyDescent="0.2">
      <c r="A26" s="87">
        <v>21</v>
      </c>
      <c r="B26" s="559" t="s">
        <v>1544</v>
      </c>
      <c r="C26" s="78">
        <v>3.3</v>
      </c>
      <c r="D26" s="78" t="s">
        <v>1544</v>
      </c>
      <c r="E26" s="78">
        <v>2.7</v>
      </c>
      <c r="F26" s="78" t="s">
        <v>1535</v>
      </c>
      <c r="G26" s="78">
        <v>0.8</v>
      </c>
      <c r="H26" s="78" t="s">
        <v>1530</v>
      </c>
      <c r="I26" s="78">
        <v>0.1</v>
      </c>
      <c r="J26" s="94">
        <v>21</v>
      </c>
      <c r="K26" s="78" t="s">
        <v>1530</v>
      </c>
      <c r="L26" s="78">
        <v>0.6</v>
      </c>
      <c r="M26" s="78" t="s">
        <v>1537</v>
      </c>
      <c r="N26" s="281">
        <v>0</v>
      </c>
      <c r="O26" s="608" t="s">
        <v>1525</v>
      </c>
      <c r="P26" s="611">
        <v>2.2000000000000002</v>
      </c>
      <c r="Q26" s="741"/>
      <c r="R26" s="740">
        <v>21</v>
      </c>
      <c r="S26" s="559" t="s">
        <v>1193</v>
      </c>
      <c r="T26" s="279">
        <v>0.16200000000000001</v>
      </c>
      <c r="U26" s="78" t="s">
        <v>1193</v>
      </c>
      <c r="V26" s="560">
        <v>0.157</v>
      </c>
    </row>
    <row r="27" spans="1:22" ht="13.15" customHeight="1" thickBot="1" x14ac:dyDescent="0.2">
      <c r="A27" s="87">
        <v>22</v>
      </c>
      <c r="B27" s="555" t="s">
        <v>1537</v>
      </c>
      <c r="C27" s="79">
        <v>2.6</v>
      </c>
      <c r="D27" s="79" t="s">
        <v>1530</v>
      </c>
      <c r="E27" s="79">
        <v>0.9</v>
      </c>
      <c r="F27" s="79" t="s">
        <v>1544</v>
      </c>
      <c r="G27" s="79">
        <v>0.6</v>
      </c>
      <c r="H27" s="79" t="s">
        <v>1537</v>
      </c>
      <c r="I27" s="79">
        <v>0</v>
      </c>
      <c r="J27" s="87">
        <v>22</v>
      </c>
      <c r="K27" s="592" t="s">
        <v>1525</v>
      </c>
      <c r="L27" s="592">
        <v>0.6</v>
      </c>
      <c r="M27" s="79" t="s">
        <v>1530</v>
      </c>
      <c r="N27" s="274">
        <v>0</v>
      </c>
      <c r="O27" s="592" t="s">
        <v>1528</v>
      </c>
      <c r="P27" s="612">
        <v>1.3</v>
      </c>
      <c r="Q27" s="741"/>
      <c r="R27" s="740">
        <v>22</v>
      </c>
      <c r="S27" s="555" t="s">
        <v>1530</v>
      </c>
      <c r="T27" s="275">
        <v>0.14499999999999999</v>
      </c>
      <c r="U27" s="79" t="s">
        <v>1530</v>
      </c>
      <c r="V27" s="556">
        <v>0.127</v>
      </c>
    </row>
    <row r="28" spans="1:22" ht="13.15" customHeight="1" x14ac:dyDescent="0.15">
      <c r="A28" s="87">
        <v>23</v>
      </c>
      <c r="B28" s="557" t="s">
        <v>1530</v>
      </c>
      <c r="C28" s="89">
        <v>1.9</v>
      </c>
      <c r="D28" s="89" t="s">
        <v>1537</v>
      </c>
      <c r="E28" s="89">
        <v>0.8</v>
      </c>
      <c r="F28" s="89" t="s">
        <v>1537</v>
      </c>
      <c r="G28" s="89">
        <v>0.3</v>
      </c>
      <c r="H28" s="89" t="s">
        <v>1547</v>
      </c>
      <c r="I28" s="89">
        <v>0</v>
      </c>
      <c r="J28" s="95">
        <v>23</v>
      </c>
      <c r="K28" s="89" t="s">
        <v>1537</v>
      </c>
      <c r="L28" s="89">
        <v>0</v>
      </c>
      <c r="M28" s="89" t="s">
        <v>1547</v>
      </c>
      <c r="N28" s="276">
        <v>0</v>
      </c>
      <c r="O28" s="89" t="s">
        <v>1530</v>
      </c>
      <c r="P28" s="565">
        <v>0.8</v>
      </c>
      <c r="Q28" s="741"/>
      <c r="R28" s="740">
        <v>23</v>
      </c>
      <c r="S28" s="557" t="s">
        <v>1537</v>
      </c>
      <c r="T28" s="278">
        <v>6.0999999999999999E-2</v>
      </c>
      <c r="U28" s="89" t="s">
        <v>1537</v>
      </c>
      <c r="V28" s="558">
        <v>4.3999999999999997E-2</v>
      </c>
    </row>
    <row r="30" spans="1:22" ht="18" customHeight="1" x14ac:dyDescent="0.15">
      <c r="A30" s="888" t="s">
        <v>1167</v>
      </c>
    </row>
    <row r="31" spans="1:22" ht="14.45" customHeight="1" x14ac:dyDescent="0.15">
      <c r="A31" s="81" t="s">
        <v>1226</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2"/>
  <sheetViews>
    <sheetView zoomScale="80" zoomScaleNormal="80" workbookViewId="0"/>
  </sheetViews>
  <sheetFormatPr defaultColWidth="9.140625" defaultRowHeight="12.75" x14ac:dyDescent="0.2"/>
  <cols>
    <col min="1" max="2" width="9.140625" style="63"/>
    <col min="3" max="3" width="9.28515625" style="63" bestFit="1" customWidth="1"/>
    <col min="4" max="4" width="5.85546875" style="63" customWidth="1"/>
    <col min="5" max="7" width="5.5703125" style="63" bestFit="1" customWidth="1"/>
    <col min="8" max="8" width="7.28515625" style="63" customWidth="1"/>
    <col min="9" max="9" width="7" style="63" customWidth="1"/>
    <col min="10" max="10" width="7.140625" style="63" customWidth="1"/>
    <col min="11" max="11" width="6.85546875" style="63" customWidth="1"/>
    <col min="12" max="13" width="9.140625" style="63"/>
    <col min="14" max="14" width="16.5703125" style="63" customWidth="1"/>
    <col min="15" max="15" width="28.28515625" style="63" customWidth="1"/>
    <col min="16" max="17" width="9.140625" style="63"/>
    <col min="18" max="18" width="21.7109375" style="63" bestFit="1" customWidth="1"/>
    <col min="19" max="19" width="34.85546875" style="63" bestFit="1" customWidth="1"/>
    <col min="20" max="16384" width="9.140625" style="63"/>
  </cols>
  <sheetData>
    <row r="1" spans="1:15" x14ac:dyDescent="0.2">
      <c r="A1" s="546" t="s">
        <v>1628</v>
      </c>
    </row>
    <row r="2" spans="1:15" x14ac:dyDescent="0.2">
      <c r="A2" s="1018" t="s">
        <v>1664</v>
      </c>
    </row>
    <row r="4" spans="1:15" ht="18.75" x14ac:dyDescent="0.3">
      <c r="B4" s="924" t="s">
        <v>1570</v>
      </c>
    </row>
    <row r="6" spans="1:15" ht="13.9" x14ac:dyDescent="0.3">
      <c r="B6" s="915"/>
      <c r="C6" s="819"/>
      <c r="D6" s="916"/>
      <c r="E6" s="916"/>
      <c r="F6" s="916"/>
      <c r="G6" s="916"/>
      <c r="H6" s="819"/>
      <c r="I6" s="819"/>
      <c r="J6" s="819"/>
      <c r="K6" s="819"/>
    </row>
    <row r="7" spans="1:15" x14ac:dyDescent="0.2">
      <c r="B7" s="917"/>
      <c r="C7" s="920"/>
      <c r="D7" s="919"/>
      <c r="E7" s="919"/>
      <c r="F7" s="919"/>
      <c r="G7" s="919"/>
      <c r="H7" s="920"/>
      <c r="I7" s="920"/>
      <c r="J7" s="920"/>
      <c r="K7" s="920"/>
    </row>
    <row r="8" spans="1:15" x14ac:dyDescent="0.2">
      <c r="B8" s="941"/>
      <c r="C8" s="937" t="s">
        <v>1566</v>
      </c>
      <c r="D8" s="927" t="s">
        <v>1567</v>
      </c>
      <c r="E8" s="928"/>
      <c r="F8" s="928"/>
      <c r="G8" s="929"/>
      <c r="H8" s="948" t="s">
        <v>1568</v>
      </c>
      <c r="I8" s="949"/>
      <c r="J8" s="949"/>
      <c r="K8" s="950"/>
      <c r="M8" s="962"/>
      <c r="N8" s="1027" t="s">
        <v>1569</v>
      </c>
      <c r="O8" s="1028"/>
    </row>
    <row r="9" spans="1:15" x14ac:dyDescent="0.2">
      <c r="B9" s="941"/>
      <c r="C9" s="943"/>
      <c r="D9" s="927">
        <v>2010</v>
      </c>
      <c r="E9" s="944">
        <v>2011</v>
      </c>
      <c r="F9" s="944">
        <v>2012</v>
      </c>
      <c r="G9" s="945">
        <v>2013</v>
      </c>
      <c r="H9" s="948">
        <v>2010</v>
      </c>
      <c r="I9" s="946">
        <v>2011</v>
      </c>
      <c r="J9" s="946">
        <v>2012</v>
      </c>
      <c r="K9" s="947">
        <v>2013</v>
      </c>
      <c r="M9" s="968"/>
      <c r="N9" s="971" t="s">
        <v>1573</v>
      </c>
      <c r="O9" s="970" t="s">
        <v>1574</v>
      </c>
    </row>
    <row r="10" spans="1:15" x14ac:dyDescent="0.2">
      <c r="B10" s="942"/>
      <c r="C10" s="939" t="s">
        <v>1195</v>
      </c>
      <c r="D10" s="933">
        <v>164</v>
      </c>
      <c r="E10" s="822">
        <v>279</v>
      </c>
      <c r="F10" s="822">
        <v>217</v>
      </c>
      <c r="G10" s="934">
        <v>293</v>
      </c>
      <c r="H10" s="951">
        <v>14.043500599417708</v>
      </c>
      <c r="I10" s="922">
        <v>12.292345359260233</v>
      </c>
      <c r="J10" s="922">
        <v>12.033494149614596</v>
      </c>
      <c r="K10" s="952">
        <v>13.040188704437224</v>
      </c>
      <c r="M10" s="956" t="s">
        <v>1525</v>
      </c>
      <c r="N10" s="972">
        <v>550.25</v>
      </c>
      <c r="O10" s="965">
        <v>30.458383116307413</v>
      </c>
    </row>
    <row r="11" spans="1:15" ht="13.9" x14ac:dyDescent="0.3">
      <c r="B11" s="942"/>
      <c r="C11" s="939" t="s">
        <v>1190</v>
      </c>
      <c r="D11" s="933">
        <v>335</v>
      </c>
      <c r="E11" s="822">
        <v>476</v>
      </c>
      <c r="F11" s="822">
        <v>424</v>
      </c>
      <c r="G11" s="934">
        <v>448</v>
      </c>
      <c r="H11" s="951">
        <v>16.036326014484423</v>
      </c>
      <c r="I11" s="922">
        <v>22.742110990206747</v>
      </c>
      <c r="J11" s="922">
        <v>27.906282644381438</v>
      </c>
      <c r="K11" s="952">
        <v>27.34265734265734</v>
      </c>
      <c r="M11" s="956" t="s">
        <v>1528</v>
      </c>
      <c r="N11" s="972">
        <v>503.5</v>
      </c>
      <c r="O11" s="965">
        <v>24.582619964908709</v>
      </c>
    </row>
    <row r="12" spans="1:15" ht="13.9" x14ac:dyDescent="0.3">
      <c r="B12" s="942"/>
      <c r="C12" s="939" t="s">
        <v>1052</v>
      </c>
      <c r="D12" s="933">
        <v>177</v>
      </c>
      <c r="E12" s="822">
        <v>289</v>
      </c>
      <c r="F12" s="822">
        <v>328</v>
      </c>
      <c r="G12" s="934">
        <v>344</v>
      </c>
      <c r="H12" s="951">
        <v>23.990241257793439</v>
      </c>
      <c r="I12" s="922">
        <v>25.213749781887977</v>
      </c>
      <c r="J12" s="922">
        <v>26.823683349689237</v>
      </c>
      <c r="K12" s="952">
        <v>28.15979043876883</v>
      </c>
      <c r="M12" s="956" t="s">
        <v>1190</v>
      </c>
      <c r="N12" s="972">
        <v>420.75</v>
      </c>
      <c r="O12" s="965">
        <v>23.506844247932484</v>
      </c>
    </row>
    <row r="13" spans="1:15" ht="13.9" x14ac:dyDescent="0.3">
      <c r="B13" s="942"/>
      <c r="C13" s="939" t="s">
        <v>1526</v>
      </c>
      <c r="D13" s="933">
        <v>252</v>
      </c>
      <c r="E13" s="822">
        <v>452</v>
      </c>
      <c r="F13" s="822">
        <v>301</v>
      </c>
      <c r="G13" s="934">
        <v>318</v>
      </c>
      <c r="H13" s="951">
        <v>15.043877977434182</v>
      </c>
      <c r="I13" s="922">
        <v>18.525501254160041</v>
      </c>
      <c r="J13" s="922">
        <v>16.130760986066452</v>
      </c>
      <c r="K13" s="952">
        <v>18.798770394892408</v>
      </c>
      <c r="M13" s="956" t="s">
        <v>1526</v>
      </c>
      <c r="N13" s="972">
        <v>330.75</v>
      </c>
      <c r="O13" s="965">
        <v>17.124727653138272</v>
      </c>
    </row>
    <row r="14" spans="1:15" ht="13.9" x14ac:dyDescent="0.3">
      <c r="B14" s="942"/>
      <c r="C14" s="939" t="s">
        <v>1528</v>
      </c>
      <c r="D14" s="933">
        <v>375</v>
      </c>
      <c r="E14" s="822">
        <v>449</v>
      </c>
      <c r="F14" s="822">
        <v>526</v>
      </c>
      <c r="G14" s="934">
        <v>664</v>
      </c>
      <c r="H14" s="951">
        <v>21.377509719641083</v>
      </c>
      <c r="I14" s="922">
        <v>21.110337953472623</v>
      </c>
      <c r="J14" s="922">
        <v>24.902355308320512</v>
      </c>
      <c r="K14" s="952">
        <v>30.940276878200621</v>
      </c>
      <c r="M14" s="956" t="s">
        <v>1052</v>
      </c>
      <c r="N14" s="972">
        <v>284.5</v>
      </c>
      <c r="O14" s="965">
        <v>26.046866207034867</v>
      </c>
    </row>
    <row r="15" spans="1:15" x14ac:dyDescent="0.2">
      <c r="B15" s="942"/>
      <c r="C15" s="940" t="s">
        <v>1525</v>
      </c>
      <c r="D15" s="935">
        <v>414</v>
      </c>
      <c r="E15" s="919">
        <v>330</v>
      </c>
      <c r="F15" s="919">
        <v>686</v>
      </c>
      <c r="G15" s="936">
        <v>771</v>
      </c>
      <c r="H15" s="953">
        <v>21.538941782425471</v>
      </c>
      <c r="I15" s="926">
        <v>22.020552515681302</v>
      </c>
      <c r="J15" s="926">
        <v>41.540511081506601</v>
      </c>
      <c r="K15" s="954">
        <v>36.733527085616274</v>
      </c>
      <c r="M15" s="959" t="s">
        <v>1195</v>
      </c>
      <c r="N15" s="973">
        <v>238.25</v>
      </c>
      <c r="O15" s="967">
        <v>12.85238220318244</v>
      </c>
    </row>
    <row r="16" spans="1:15" ht="13.9" x14ac:dyDescent="0.3">
      <c r="B16" s="820"/>
      <c r="C16" s="821"/>
      <c r="D16" s="822"/>
      <c r="E16" s="822"/>
      <c r="F16" s="822"/>
      <c r="G16" s="822"/>
      <c r="H16" s="823"/>
      <c r="I16" s="823"/>
      <c r="J16" s="823"/>
      <c r="K16" s="823"/>
    </row>
    <row r="17" spans="1:17" s="979" customFormat="1" ht="13.9" x14ac:dyDescent="0.3">
      <c r="A17" s="920"/>
      <c r="B17" s="925"/>
      <c r="C17" s="918"/>
      <c r="D17" s="919"/>
      <c r="E17" s="919"/>
      <c r="F17" s="919"/>
      <c r="G17" s="919"/>
      <c r="H17" s="926"/>
      <c r="I17" s="926"/>
      <c r="J17" s="926"/>
      <c r="K17" s="926"/>
      <c r="L17" s="920"/>
      <c r="M17" s="918"/>
      <c r="N17" s="920"/>
      <c r="O17" s="920"/>
      <c r="P17" s="920"/>
      <c r="Q17" s="918"/>
    </row>
    <row r="18" spans="1:17" ht="18" x14ac:dyDescent="0.35">
      <c r="A18" s="819"/>
      <c r="B18" s="924" t="s">
        <v>1571</v>
      </c>
      <c r="L18" s="819"/>
      <c r="M18" s="821"/>
      <c r="N18" s="819"/>
      <c r="O18" s="819"/>
      <c r="P18" s="819"/>
      <c r="Q18" s="821"/>
    </row>
    <row r="21" spans="1:17" ht="13.9" x14ac:dyDescent="0.3">
      <c r="B21" s="915"/>
      <c r="C21" s="819"/>
      <c r="D21" s="916"/>
      <c r="E21" s="916"/>
      <c r="F21" s="916"/>
      <c r="G21" s="916"/>
      <c r="H21" s="819"/>
      <c r="I21" s="819"/>
      <c r="J21" s="819"/>
      <c r="K21" s="819"/>
    </row>
    <row r="22" spans="1:17" x14ac:dyDescent="0.2">
      <c r="B22" s="628"/>
      <c r="C22" s="819"/>
      <c r="D22" s="916"/>
      <c r="E22" s="916"/>
      <c r="F22" s="916"/>
      <c r="G22" s="916"/>
      <c r="H22" s="819"/>
      <c r="I22" s="819"/>
      <c r="J22" s="819"/>
      <c r="K22" s="819"/>
    </row>
    <row r="23" spans="1:17" x14ac:dyDescent="0.2">
      <c r="B23" s="628"/>
      <c r="C23" s="948" t="s">
        <v>1566</v>
      </c>
      <c r="D23" s="948" t="s">
        <v>1567</v>
      </c>
      <c r="E23" s="928"/>
      <c r="F23" s="928"/>
      <c r="G23" s="929"/>
      <c r="H23" s="946" t="s">
        <v>1568</v>
      </c>
      <c r="I23" s="949"/>
      <c r="J23" s="949"/>
      <c r="K23" s="950"/>
      <c r="M23" s="968"/>
      <c r="N23" s="1029" t="s">
        <v>1569</v>
      </c>
      <c r="O23" s="1030"/>
    </row>
    <row r="24" spans="1:17" x14ac:dyDescent="0.2">
      <c r="B24" s="628"/>
      <c r="C24" s="948"/>
      <c r="D24" s="927">
        <v>2010</v>
      </c>
      <c r="E24" s="944">
        <v>2011</v>
      </c>
      <c r="F24" s="944">
        <v>2012</v>
      </c>
      <c r="G24" s="945">
        <v>2013</v>
      </c>
      <c r="H24" s="946">
        <v>2010</v>
      </c>
      <c r="I24" s="946">
        <v>2011</v>
      </c>
      <c r="J24" s="946">
        <v>2012</v>
      </c>
      <c r="K24" s="947">
        <v>2013</v>
      </c>
      <c r="M24" s="968"/>
      <c r="N24" s="971" t="s">
        <v>1573</v>
      </c>
      <c r="O24" s="971" t="s">
        <v>1574</v>
      </c>
    </row>
    <row r="25" spans="1:17" x14ac:dyDescent="0.2">
      <c r="B25" s="819"/>
      <c r="C25" s="956" t="s">
        <v>1675</v>
      </c>
      <c r="D25" s="933">
        <v>7</v>
      </c>
      <c r="E25" s="822">
        <v>9</v>
      </c>
      <c r="F25" s="822">
        <v>8</v>
      </c>
      <c r="G25" s="934">
        <v>12</v>
      </c>
      <c r="H25" s="957">
        <v>0.62628612328889688</v>
      </c>
      <c r="I25" s="957">
        <v>0.45527205034297163</v>
      </c>
      <c r="J25" s="957">
        <v>0.58849492423127858</v>
      </c>
      <c r="K25" s="958">
        <v>0.7357900545710957</v>
      </c>
      <c r="M25" s="974" t="s">
        <v>1525</v>
      </c>
      <c r="N25" s="972">
        <v>105.75</v>
      </c>
      <c r="O25" s="972">
        <v>5.5826257334680722</v>
      </c>
    </row>
    <row r="26" spans="1:17" x14ac:dyDescent="0.2">
      <c r="B26" s="819"/>
      <c r="C26" s="956" t="s">
        <v>1190</v>
      </c>
      <c r="D26" s="933">
        <v>13</v>
      </c>
      <c r="E26" s="822">
        <v>13</v>
      </c>
      <c r="F26" s="822">
        <v>16</v>
      </c>
      <c r="G26" s="934">
        <v>20</v>
      </c>
      <c r="H26" s="957">
        <v>0.68973445223588925</v>
      </c>
      <c r="I26" s="957">
        <v>0.65288356909684442</v>
      </c>
      <c r="J26" s="957">
        <v>1.1192359349350844</v>
      </c>
      <c r="K26" s="958">
        <v>1.2587412587412588</v>
      </c>
      <c r="M26" s="974" t="s">
        <v>1526</v>
      </c>
      <c r="N26" s="972">
        <v>55.75</v>
      </c>
      <c r="O26" s="972">
        <v>2.3732411942398426</v>
      </c>
    </row>
    <row r="27" spans="1:17" x14ac:dyDescent="0.2">
      <c r="B27" s="819"/>
      <c r="C27" s="956" t="s">
        <v>1052</v>
      </c>
      <c r="D27" s="933">
        <v>23</v>
      </c>
      <c r="E27" s="822">
        <v>22</v>
      </c>
      <c r="F27" s="822">
        <v>6</v>
      </c>
      <c r="G27" s="934">
        <v>6</v>
      </c>
      <c r="H27" s="957">
        <v>3.1173759826511249</v>
      </c>
      <c r="I27" s="957">
        <v>1.9193857965451055</v>
      </c>
      <c r="J27" s="957">
        <v>0.6538796861377506</v>
      </c>
      <c r="K27" s="958">
        <v>0.65473592317765172</v>
      </c>
      <c r="M27" s="974" t="s">
        <v>1528</v>
      </c>
      <c r="N27" s="972">
        <v>27</v>
      </c>
      <c r="O27" s="972">
        <v>1.2192286409227682</v>
      </c>
    </row>
    <row r="28" spans="1:17" x14ac:dyDescent="0.2">
      <c r="B28" s="819"/>
      <c r="C28" s="956" t="s">
        <v>1526</v>
      </c>
      <c r="D28" s="933">
        <v>50</v>
      </c>
      <c r="E28" s="822">
        <v>71</v>
      </c>
      <c r="F28" s="822">
        <v>53</v>
      </c>
      <c r="G28" s="934">
        <v>49</v>
      </c>
      <c r="H28" s="957">
        <v>2.5230862390876521</v>
      </c>
      <c r="I28" s="957">
        <v>2.6581804567577687</v>
      </c>
      <c r="J28" s="957">
        <v>2.0563358423217193</v>
      </c>
      <c r="K28" s="958">
        <v>2.2553622387922307</v>
      </c>
      <c r="M28" s="974" t="s">
        <v>1190</v>
      </c>
      <c r="N28" s="972">
        <v>15.5</v>
      </c>
      <c r="O28" s="972">
        <v>0.93014880375226927</v>
      </c>
    </row>
    <row r="29" spans="1:17" x14ac:dyDescent="0.2">
      <c r="B29" s="819"/>
      <c r="C29" s="956" t="s">
        <v>1528</v>
      </c>
      <c r="D29" s="933">
        <v>26</v>
      </c>
      <c r="E29" s="822">
        <v>28</v>
      </c>
      <c r="F29" s="822">
        <v>22</v>
      </c>
      <c r="G29" s="934">
        <v>32</v>
      </c>
      <c r="H29" s="957">
        <v>1.195853149233274</v>
      </c>
      <c r="I29" s="957">
        <v>1.3164576006619897</v>
      </c>
      <c r="J29" s="957">
        <v>0.96669973797349218</v>
      </c>
      <c r="K29" s="958">
        <v>1.3979040758223171</v>
      </c>
      <c r="M29" s="974" t="s">
        <v>1052</v>
      </c>
      <c r="N29" s="972">
        <v>14.25</v>
      </c>
      <c r="O29" s="972">
        <v>1.5863443471279082</v>
      </c>
    </row>
    <row r="30" spans="1:17" x14ac:dyDescent="0.2">
      <c r="B30" s="819"/>
      <c r="C30" s="959" t="s">
        <v>1525</v>
      </c>
      <c r="D30" s="935">
        <v>63</v>
      </c>
      <c r="E30" s="919">
        <v>70</v>
      </c>
      <c r="F30" s="919">
        <v>139</v>
      </c>
      <c r="G30" s="936">
        <v>151</v>
      </c>
      <c r="H30" s="960">
        <v>3.1466959692323058</v>
      </c>
      <c r="I30" s="960">
        <v>5.7918252523581</v>
      </c>
      <c r="J30" s="960">
        <v>7.2378486524655763</v>
      </c>
      <c r="K30" s="961">
        <v>6.1541330598163082</v>
      </c>
      <c r="M30" s="975" t="s">
        <v>1195</v>
      </c>
      <c r="N30" s="973">
        <v>9</v>
      </c>
      <c r="O30" s="973">
        <v>0.60146078810856074</v>
      </c>
    </row>
    <row r="31" spans="1:17" x14ac:dyDescent="0.2">
      <c r="B31" s="819"/>
      <c r="C31" s="821"/>
      <c r="D31" s="822"/>
      <c r="E31" s="822"/>
      <c r="F31" s="822"/>
      <c r="G31" s="822"/>
      <c r="H31" s="824"/>
      <c r="I31" s="824"/>
      <c r="J31" s="824"/>
      <c r="K31" s="824"/>
      <c r="M31" s="821"/>
    </row>
    <row r="32" spans="1:17" x14ac:dyDescent="0.2">
      <c r="B32" s="819"/>
      <c r="C32" s="821"/>
      <c r="D32" s="822"/>
      <c r="E32" s="822"/>
      <c r="F32" s="822"/>
      <c r="G32" s="822"/>
      <c r="H32" s="824"/>
      <c r="I32" s="824"/>
      <c r="J32" s="824"/>
      <c r="K32" s="824"/>
      <c r="M32" s="821"/>
    </row>
    <row r="33" spans="2:15" x14ac:dyDescent="0.2">
      <c r="B33" s="819"/>
      <c r="C33" s="821"/>
      <c r="D33" s="822"/>
      <c r="E33" s="822"/>
      <c r="F33" s="822"/>
      <c r="G33" s="822"/>
      <c r="H33" s="824"/>
      <c r="I33" s="824"/>
      <c r="J33" s="824"/>
      <c r="K33" s="824"/>
      <c r="L33" s="819"/>
      <c r="M33" s="821"/>
    </row>
    <row r="34" spans="2:15" x14ac:dyDescent="0.2">
      <c r="B34" s="819"/>
      <c r="C34" s="821"/>
      <c r="D34" s="822"/>
      <c r="E34" s="822"/>
      <c r="F34" s="822"/>
      <c r="G34" s="822"/>
      <c r="H34" s="824"/>
      <c r="I34" s="824"/>
      <c r="J34" s="824"/>
      <c r="K34" s="824"/>
      <c r="L34" s="819"/>
      <c r="M34" s="821"/>
    </row>
    <row r="35" spans="2:15" s="979" customFormat="1" x14ac:dyDescent="0.2">
      <c r="L35" s="920"/>
      <c r="M35" s="918"/>
    </row>
    <row r="36" spans="2:15" ht="18.75" x14ac:dyDescent="0.3">
      <c r="B36" s="924" t="s">
        <v>1200</v>
      </c>
      <c r="L36" s="819"/>
      <c r="M36" s="821"/>
    </row>
    <row r="39" spans="2:15" x14ac:dyDescent="0.2">
      <c r="B39" s="915"/>
      <c r="C39" s="819"/>
      <c r="D39" s="916"/>
      <c r="E39" s="916"/>
      <c r="F39" s="916"/>
      <c r="G39" s="916"/>
      <c r="H39" s="819"/>
      <c r="I39" s="819"/>
      <c r="J39" s="819"/>
      <c r="K39" s="819"/>
    </row>
    <row r="40" spans="2:15" x14ac:dyDescent="0.2">
      <c r="B40" s="917"/>
      <c r="C40" s="819"/>
      <c r="D40" s="916"/>
      <c r="E40" s="916"/>
      <c r="F40" s="916"/>
      <c r="G40" s="916"/>
      <c r="H40" s="819"/>
      <c r="I40" s="819"/>
      <c r="J40" s="819"/>
      <c r="K40" s="819"/>
    </row>
    <row r="41" spans="2:15" x14ac:dyDescent="0.2">
      <c r="B41" s="917"/>
      <c r="C41" s="948" t="s">
        <v>1566</v>
      </c>
      <c r="D41" s="927" t="s">
        <v>1567</v>
      </c>
      <c r="E41" s="928"/>
      <c r="F41" s="928"/>
      <c r="G41" s="929"/>
      <c r="H41" s="946" t="s">
        <v>1568</v>
      </c>
      <c r="I41" s="949"/>
      <c r="J41" s="949"/>
      <c r="K41" s="950"/>
      <c r="M41" s="968"/>
      <c r="N41" s="1029" t="s">
        <v>1569</v>
      </c>
      <c r="O41" s="1030"/>
    </row>
    <row r="42" spans="2:15" x14ac:dyDescent="0.2">
      <c r="B42" s="921"/>
      <c r="C42" s="948"/>
      <c r="D42" s="927">
        <v>2010</v>
      </c>
      <c r="E42" s="944">
        <v>2011</v>
      </c>
      <c r="F42" s="944">
        <v>2012</v>
      </c>
      <c r="G42" s="945">
        <v>2013</v>
      </c>
      <c r="H42" s="946">
        <v>2010</v>
      </c>
      <c r="I42" s="946">
        <v>2011</v>
      </c>
      <c r="J42" s="946">
        <v>2012</v>
      </c>
      <c r="K42" s="947">
        <v>2013</v>
      </c>
      <c r="M42" s="968"/>
      <c r="N42" s="971" t="s">
        <v>1573</v>
      </c>
      <c r="O42" s="970" t="s">
        <v>1574</v>
      </c>
    </row>
    <row r="43" spans="2:15" x14ac:dyDescent="0.2">
      <c r="B43" s="820"/>
      <c r="C43" s="956" t="s">
        <v>1195</v>
      </c>
      <c r="D43" s="933">
        <v>51</v>
      </c>
      <c r="E43" s="822">
        <v>94</v>
      </c>
      <c r="F43" s="822">
        <v>70</v>
      </c>
      <c r="G43" s="934">
        <v>148</v>
      </c>
      <c r="H43" s="957">
        <v>4.5629417553905345</v>
      </c>
      <c r="I43" s="957">
        <v>4.7550636369154811</v>
      </c>
      <c r="J43" s="957">
        <v>4.2473150901037551</v>
      </c>
      <c r="K43" s="958">
        <v>6.5868529974631711</v>
      </c>
      <c r="M43" s="963" t="s">
        <v>1526</v>
      </c>
      <c r="N43" s="972">
        <v>169.75</v>
      </c>
      <c r="O43" s="965">
        <v>6.6196205254837377</v>
      </c>
    </row>
    <row r="44" spans="2:15" ht="13.9" x14ac:dyDescent="0.3">
      <c r="B44" s="820"/>
      <c r="C44" s="956" t="s">
        <v>1190</v>
      </c>
      <c r="D44" s="933">
        <v>123</v>
      </c>
      <c r="E44" s="822">
        <v>174</v>
      </c>
      <c r="F44" s="822">
        <v>166</v>
      </c>
      <c r="G44" s="934">
        <v>175</v>
      </c>
      <c r="H44" s="957">
        <v>5.9202207150247155</v>
      </c>
      <c r="I44" s="957">
        <v>7.7257889009793255</v>
      </c>
      <c r="J44" s="957">
        <v>10.595433517385466</v>
      </c>
      <c r="K44" s="958">
        <v>11.118881118881118</v>
      </c>
      <c r="M44" s="963" t="s">
        <v>1190</v>
      </c>
      <c r="N44" s="972">
        <v>159.5</v>
      </c>
      <c r="O44" s="965">
        <v>8.8400810630676556</v>
      </c>
    </row>
    <row r="45" spans="2:15" x14ac:dyDescent="0.2">
      <c r="B45" s="820"/>
      <c r="C45" s="956" t="s">
        <v>1052</v>
      </c>
      <c r="D45" s="933">
        <v>26</v>
      </c>
      <c r="E45" s="822">
        <v>43</v>
      </c>
      <c r="F45" s="822">
        <v>19</v>
      </c>
      <c r="G45" s="934">
        <v>42</v>
      </c>
      <c r="H45" s="957">
        <v>3.5239902412577933</v>
      </c>
      <c r="I45" s="957">
        <v>3.7515267841563427</v>
      </c>
      <c r="J45" s="957">
        <v>1.6339869281045751</v>
      </c>
      <c r="K45" s="958">
        <v>3.615702479338843</v>
      </c>
      <c r="M45" s="963" t="s">
        <v>1195</v>
      </c>
      <c r="N45" s="972">
        <v>90.75</v>
      </c>
      <c r="O45" s="965">
        <v>5.0380433699682357</v>
      </c>
    </row>
    <row r="46" spans="2:15" ht="13.9" x14ac:dyDescent="0.3">
      <c r="B46" s="820"/>
      <c r="C46" s="956" t="s">
        <v>1526</v>
      </c>
      <c r="D46" s="933">
        <v>109</v>
      </c>
      <c r="E46" s="822">
        <v>215</v>
      </c>
      <c r="F46" s="822">
        <v>188</v>
      </c>
      <c r="G46" s="934">
        <v>167</v>
      </c>
      <c r="H46" s="957">
        <v>5.5003280012110816</v>
      </c>
      <c r="I46" s="957">
        <v>6.7328890670407855</v>
      </c>
      <c r="J46" s="957">
        <v>7.2941724218204387</v>
      </c>
      <c r="K46" s="958">
        <v>6.9510926118626433</v>
      </c>
      <c r="M46" s="963" t="s">
        <v>1528</v>
      </c>
      <c r="N46" s="972">
        <v>82.5</v>
      </c>
      <c r="O46" s="965">
        <v>3.8596903303349777</v>
      </c>
    </row>
    <row r="47" spans="2:15" ht="13.9" x14ac:dyDescent="0.3">
      <c r="B47" s="820"/>
      <c r="C47" s="956" t="s">
        <v>1528</v>
      </c>
      <c r="D47" s="933">
        <v>74</v>
      </c>
      <c r="E47" s="822">
        <v>90</v>
      </c>
      <c r="F47" s="822">
        <v>92</v>
      </c>
      <c r="G47" s="934">
        <v>74</v>
      </c>
      <c r="H47" s="957">
        <v>3.4035820401254724</v>
      </c>
      <c r="I47" s="957">
        <v>4.2314708592706811</v>
      </c>
      <c r="J47" s="957">
        <v>4.3555450349153748</v>
      </c>
      <c r="K47" s="958">
        <v>3.4481633870283823</v>
      </c>
      <c r="M47" s="963" t="s">
        <v>1525</v>
      </c>
      <c r="N47" s="972">
        <v>71.5</v>
      </c>
      <c r="O47" s="965">
        <v>4.2392974968664277</v>
      </c>
    </row>
    <row r="48" spans="2:15" ht="13.9" x14ac:dyDescent="0.3">
      <c r="B48" s="820"/>
      <c r="C48" s="959" t="s">
        <v>1525</v>
      </c>
      <c r="D48" s="935">
        <v>60</v>
      </c>
      <c r="E48" s="919">
        <v>88</v>
      </c>
      <c r="F48" s="919">
        <v>75</v>
      </c>
      <c r="G48" s="936">
        <v>63</v>
      </c>
      <c r="H48" s="960">
        <v>3.1215857655689092</v>
      </c>
      <c r="I48" s="960">
        <v>7.112260567364423</v>
      </c>
      <c r="J48" s="960">
        <v>3.5364936042136947</v>
      </c>
      <c r="K48" s="961">
        <v>3.186850050318685</v>
      </c>
      <c r="M48" s="978" t="s">
        <v>1052</v>
      </c>
      <c r="N48" s="973">
        <v>32.5</v>
      </c>
      <c r="O48" s="967">
        <v>3.1313016082143883</v>
      </c>
    </row>
    <row r="49" spans="2:15" ht="13.9" x14ac:dyDescent="0.3">
      <c r="B49" s="820"/>
      <c r="C49" s="821"/>
      <c r="D49" s="822"/>
      <c r="E49" s="822"/>
      <c r="F49" s="822"/>
      <c r="G49" s="822"/>
      <c r="H49" s="824"/>
      <c r="I49" s="824"/>
      <c r="J49" s="824"/>
      <c r="K49" s="824"/>
      <c r="M49" s="821"/>
      <c r="N49" s="819"/>
      <c r="O49" s="819"/>
    </row>
    <row r="50" spans="2:15" ht="13.9" x14ac:dyDescent="0.3">
      <c r="B50" s="820"/>
      <c r="C50" s="821"/>
      <c r="D50" s="822"/>
      <c r="E50" s="822"/>
      <c r="F50" s="822"/>
      <c r="G50" s="822"/>
      <c r="H50" s="824"/>
      <c r="I50" s="824"/>
      <c r="J50" s="824"/>
      <c r="K50" s="824"/>
      <c r="M50" s="821"/>
      <c r="N50" s="819"/>
      <c r="O50" s="819"/>
    </row>
    <row r="51" spans="2:15" ht="13.9" x14ac:dyDescent="0.3">
      <c r="B51" s="820"/>
      <c r="C51" s="821"/>
      <c r="D51" s="822"/>
      <c r="E51" s="822"/>
      <c r="F51" s="822"/>
      <c r="G51" s="822"/>
      <c r="H51" s="824"/>
      <c r="I51" s="824"/>
      <c r="J51" s="824"/>
      <c r="K51" s="824"/>
      <c r="L51" s="819"/>
      <c r="M51" s="821"/>
    </row>
    <row r="52" spans="2:15" s="979" customFormat="1" ht="13.9" x14ac:dyDescent="0.3">
      <c r="L52" s="920"/>
      <c r="M52" s="918"/>
    </row>
    <row r="53" spans="2:15" ht="18" x14ac:dyDescent="0.35">
      <c r="B53" s="924" t="s">
        <v>1572</v>
      </c>
      <c r="L53" s="819"/>
      <c r="M53" s="821"/>
    </row>
    <row r="56" spans="2:15" ht="13.9" x14ac:dyDescent="0.3">
      <c r="B56" s="915"/>
      <c r="C56" s="819"/>
      <c r="D56" s="916"/>
      <c r="E56" s="916"/>
      <c r="F56" s="916"/>
      <c r="G56" s="916"/>
      <c r="H56" s="819"/>
      <c r="I56" s="819"/>
      <c r="J56" s="819"/>
      <c r="K56" s="819"/>
    </row>
    <row r="57" spans="2:15" x14ac:dyDescent="0.2">
      <c r="B57" s="917"/>
      <c r="C57" s="819"/>
      <c r="D57" s="916"/>
      <c r="E57" s="916"/>
      <c r="F57" s="916"/>
      <c r="G57" s="916"/>
      <c r="H57" s="819"/>
      <c r="I57" s="819"/>
      <c r="J57" s="819"/>
      <c r="K57" s="819"/>
    </row>
    <row r="58" spans="2:15" x14ac:dyDescent="0.2">
      <c r="B58" s="917"/>
      <c r="C58" s="980" t="s">
        <v>1566</v>
      </c>
      <c r="D58" s="927" t="s">
        <v>1567</v>
      </c>
      <c r="E58" s="928"/>
      <c r="F58" s="928"/>
      <c r="G58" s="929"/>
      <c r="H58" s="946" t="s">
        <v>1568</v>
      </c>
      <c r="I58" s="949"/>
      <c r="J58" s="949"/>
      <c r="K58" s="950"/>
      <c r="M58" s="976"/>
      <c r="N58" s="1027" t="s">
        <v>1569</v>
      </c>
      <c r="O58" s="1028"/>
    </row>
    <row r="59" spans="2:15" x14ac:dyDescent="0.2">
      <c r="B59" s="921"/>
      <c r="C59" s="955"/>
      <c r="D59" s="930">
        <v>2010</v>
      </c>
      <c r="E59" s="931">
        <v>2011</v>
      </c>
      <c r="F59" s="931">
        <v>2012</v>
      </c>
      <c r="G59" s="932">
        <v>2013</v>
      </c>
      <c r="H59" s="628">
        <v>2010</v>
      </c>
      <c r="I59" s="628">
        <v>2011</v>
      </c>
      <c r="J59" s="628">
        <v>2012</v>
      </c>
      <c r="K59" s="938">
        <v>2013</v>
      </c>
      <c r="M59" s="971"/>
      <c r="N59" s="971" t="s">
        <v>1573</v>
      </c>
      <c r="O59" s="970" t="s">
        <v>1574</v>
      </c>
    </row>
    <row r="60" spans="2:15" x14ac:dyDescent="0.2">
      <c r="B60" s="820"/>
      <c r="C60" s="956" t="s">
        <v>1195</v>
      </c>
      <c r="D60" s="933">
        <v>28</v>
      </c>
      <c r="E60" s="822">
        <v>52</v>
      </c>
      <c r="F60" s="822">
        <v>68</v>
      </c>
      <c r="G60" s="934">
        <v>64</v>
      </c>
      <c r="H60" s="957">
        <v>2.5051444931555875</v>
      </c>
      <c r="I60" s="957">
        <v>3.1745256526092165</v>
      </c>
      <c r="J60" s="957">
        <v>3.4020412247348411</v>
      </c>
      <c r="K60" s="958">
        <v>3.1279018620790775</v>
      </c>
      <c r="M60" s="977" t="s">
        <v>1195</v>
      </c>
      <c r="N60" s="972">
        <v>53</v>
      </c>
      <c r="O60" s="965">
        <v>3.0524033081446809</v>
      </c>
    </row>
    <row r="61" spans="2:15" x14ac:dyDescent="0.2">
      <c r="B61" s="820"/>
      <c r="C61" s="956" t="s">
        <v>1190</v>
      </c>
      <c r="D61" s="933">
        <v>11</v>
      </c>
      <c r="E61" s="822">
        <v>43</v>
      </c>
      <c r="F61" s="822">
        <v>33</v>
      </c>
      <c r="G61" s="934">
        <v>48</v>
      </c>
      <c r="H61" s="957">
        <v>0.51730083917691694</v>
      </c>
      <c r="I61" s="957">
        <v>2.1762785636561479</v>
      </c>
      <c r="J61" s="957">
        <v>2.3811352638451493</v>
      </c>
      <c r="K61" s="958">
        <v>2.9370629370629371</v>
      </c>
      <c r="M61" s="977" t="s">
        <v>1526</v>
      </c>
      <c r="N61" s="972">
        <v>43.5</v>
      </c>
      <c r="O61" s="965">
        <v>3.5903313958453809</v>
      </c>
    </row>
    <row r="62" spans="2:15" x14ac:dyDescent="0.2">
      <c r="B62" s="820"/>
      <c r="C62" s="956" t="s">
        <v>1052</v>
      </c>
      <c r="D62" s="933">
        <v>5</v>
      </c>
      <c r="E62" s="822">
        <v>14</v>
      </c>
      <c r="F62" s="822">
        <v>11</v>
      </c>
      <c r="G62" s="934">
        <v>14</v>
      </c>
      <c r="H62" s="957">
        <v>0.67769043101111415</v>
      </c>
      <c r="I62" s="957">
        <v>1.2214273250741581</v>
      </c>
      <c r="J62" s="957">
        <v>1.0311211098612674</v>
      </c>
      <c r="K62" s="958">
        <v>1.3138138138138138</v>
      </c>
      <c r="M62" s="977" t="s">
        <v>1190</v>
      </c>
      <c r="N62" s="972">
        <v>33.75</v>
      </c>
      <c r="O62" s="965">
        <v>2.0029444009352879</v>
      </c>
    </row>
    <row r="63" spans="2:15" x14ac:dyDescent="0.2">
      <c r="B63" s="820"/>
      <c r="C63" s="956" t="s">
        <v>1526</v>
      </c>
      <c r="D63" s="933">
        <v>61</v>
      </c>
      <c r="E63" s="822">
        <v>68</v>
      </c>
      <c r="F63" s="822">
        <v>27</v>
      </c>
      <c r="G63" s="934">
        <v>18</v>
      </c>
      <c r="H63" s="957">
        <v>4.9221334624384729</v>
      </c>
      <c r="I63" s="957">
        <v>3.7026953444051189</v>
      </c>
      <c r="J63" s="957">
        <v>3.1152647975077881</v>
      </c>
      <c r="K63" s="958">
        <v>2.6212319790301444</v>
      </c>
      <c r="M63" s="977" t="s">
        <v>1525</v>
      </c>
      <c r="N63" s="972">
        <v>16.25</v>
      </c>
      <c r="O63" s="965">
        <v>4.216722939113124</v>
      </c>
    </row>
    <row r="64" spans="2:15" x14ac:dyDescent="0.2">
      <c r="B64" s="820"/>
      <c r="C64" s="956" t="s">
        <v>1528</v>
      </c>
      <c r="D64" s="933">
        <v>8</v>
      </c>
      <c r="E64" s="822">
        <v>22</v>
      </c>
      <c r="F64" s="822">
        <v>11</v>
      </c>
      <c r="G64" s="934">
        <v>13</v>
      </c>
      <c r="H64" s="957">
        <v>0.4425513082923051</v>
      </c>
      <c r="I64" s="957">
        <v>1.1899610558199913</v>
      </c>
      <c r="J64" s="957">
        <v>0.58050556757612537</v>
      </c>
      <c r="K64" s="958">
        <v>0.68152031454783746</v>
      </c>
      <c r="M64" s="977" t="s">
        <v>1528</v>
      </c>
      <c r="N64" s="972">
        <v>13.5</v>
      </c>
      <c r="O64" s="965">
        <v>0.7236345615590648</v>
      </c>
    </row>
    <row r="65" spans="2:15" x14ac:dyDescent="0.2">
      <c r="B65" s="820"/>
      <c r="C65" s="959" t="s">
        <v>1525</v>
      </c>
      <c r="D65" s="935">
        <v>15</v>
      </c>
      <c r="E65" s="919">
        <v>34</v>
      </c>
      <c r="F65" s="919">
        <v>8</v>
      </c>
      <c r="G65" s="936">
        <v>8</v>
      </c>
      <c r="H65" s="960">
        <v>1.590836780146357</v>
      </c>
      <c r="I65" s="960">
        <v>2.9634794735465873</v>
      </c>
      <c r="J65" s="960">
        <v>6.1349693251533743</v>
      </c>
      <c r="K65" s="961">
        <v>6.1776061776061777</v>
      </c>
      <c r="M65" s="981" t="s">
        <v>1052</v>
      </c>
      <c r="N65" s="973">
        <v>11</v>
      </c>
      <c r="O65" s="967">
        <v>1.0610131699400882</v>
      </c>
    </row>
    <row r="66" spans="2:15" x14ac:dyDescent="0.2">
      <c r="M66" s="821"/>
      <c r="N66" s="819"/>
      <c r="O66" s="819"/>
    </row>
    <row r="67" spans="2:15" x14ac:dyDescent="0.2">
      <c r="M67" s="821"/>
      <c r="N67" s="819"/>
      <c r="O67" s="819"/>
    </row>
    <row r="68" spans="2:15" x14ac:dyDescent="0.2">
      <c r="M68" s="819"/>
      <c r="N68" s="819"/>
      <c r="O68" s="819"/>
    </row>
    <row r="69" spans="2:15" s="979" customFormat="1" x14ac:dyDescent="0.2"/>
    <row r="70" spans="2:15" ht="18.75" x14ac:dyDescent="0.3">
      <c r="B70" s="924" t="s">
        <v>1575</v>
      </c>
    </row>
    <row r="73" spans="2:15" x14ac:dyDescent="0.2">
      <c r="B73" s="915"/>
      <c r="C73" s="819"/>
      <c r="D73" s="916"/>
      <c r="E73" s="916"/>
      <c r="F73" s="916"/>
      <c r="G73" s="916"/>
      <c r="H73" s="819"/>
      <c r="I73" s="819"/>
      <c r="J73" s="819"/>
      <c r="K73" s="819"/>
    </row>
    <row r="74" spans="2:15" x14ac:dyDescent="0.2">
      <c r="B74" s="917"/>
      <c r="C74" s="819"/>
      <c r="D74" s="916"/>
      <c r="E74" s="916"/>
      <c r="F74" s="916"/>
      <c r="G74" s="916"/>
      <c r="H74" s="819"/>
      <c r="I74" s="819"/>
      <c r="J74" s="819"/>
      <c r="K74" s="819"/>
    </row>
    <row r="75" spans="2:15" x14ac:dyDescent="0.2">
      <c r="B75" s="917"/>
      <c r="C75" s="948" t="s">
        <v>1566</v>
      </c>
      <c r="D75" s="927" t="s">
        <v>1567</v>
      </c>
      <c r="E75" s="928"/>
      <c r="F75" s="928"/>
      <c r="G75" s="929"/>
      <c r="H75" s="946" t="s">
        <v>1568</v>
      </c>
      <c r="I75" s="949"/>
      <c r="J75" s="949"/>
      <c r="K75" s="950"/>
      <c r="M75" s="968"/>
      <c r="N75" s="1029" t="s">
        <v>1569</v>
      </c>
      <c r="O75" s="1030"/>
    </row>
    <row r="76" spans="2:15" x14ac:dyDescent="0.2">
      <c r="B76" s="917"/>
      <c r="C76" s="948"/>
      <c r="D76" s="927">
        <v>2010</v>
      </c>
      <c r="E76" s="944">
        <v>2011</v>
      </c>
      <c r="F76" s="944">
        <v>2012</v>
      </c>
      <c r="G76" s="945">
        <v>2013</v>
      </c>
      <c r="H76" s="946">
        <v>2010</v>
      </c>
      <c r="I76" s="946">
        <v>2011</v>
      </c>
      <c r="J76" s="946">
        <v>2012</v>
      </c>
      <c r="K76" s="947">
        <v>2013</v>
      </c>
      <c r="M76" s="968"/>
      <c r="N76" s="971" t="s">
        <v>1573</v>
      </c>
      <c r="O76" s="970" t="s">
        <v>1574</v>
      </c>
    </row>
    <row r="77" spans="2:15" x14ac:dyDescent="0.2">
      <c r="B77" s="820"/>
      <c r="C77" s="956" t="s">
        <v>1195</v>
      </c>
      <c r="D77" s="933">
        <v>26</v>
      </c>
      <c r="E77" s="822">
        <v>33</v>
      </c>
      <c r="F77" s="822">
        <v>52</v>
      </c>
      <c r="G77" s="934">
        <v>74</v>
      </c>
      <c r="H77" s="957">
        <v>2.3262056007873313</v>
      </c>
      <c r="I77" s="957">
        <v>1.7295053614666205</v>
      </c>
      <c r="J77" s="957">
        <v>5.2679566406645728</v>
      </c>
      <c r="K77" s="958">
        <v>4.4829466287029742</v>
      </c>
      <c r="M77" s="963" t="s">
        <v>1526</v>
      </c>
      <c r="N77" s="972">
        <v>115.5</v>
      </c>
      <c r="O77" s="965">
        <v>6.3724028010365164</v>
      </c>
    </row>
    <row r="78" spans="2:15" x14ac:dyDescent="0.2">
      <c r="B78" s="820"/>
      <c r="C78" s="956" t="s">
        <v>1190</v>
      </c>
      <c r="D78" s="933">
        <v>60</v>
      </c>
      <c r="E78" s="822">
        <v>82</v>
      </c>
      <c r="F78" s="822">
        <v>112</v>
      </c>
      <c r="G78" s="934">
        <v>145</v>
      </c>
      <c r="H78" s="957">
        <v>3.2187607771008162</v>
      </c>
      <c r="I78" s="957">
        <v>3.9717083786724703</v>
      </c>
      <c r="J78" s="957">
        <v>7.0884942545888681</v>
      </c>
      <c r="K78" s="958">
        <v>9.58041958041958</v>
      </c>
      <c r="M78" s="963" t="s">
        <v>1190</v>
      </c>
      <c r="N78" s="972">
        <v>99.75</v>
      </c>
      <c r="O78" s="965">
        <v>5.9648457476954331</v>
      </c>
    </row>
    <row r="79" spans="2:15" x14ac:dyDescent="0.2">
      <c r="B79" s="820"/>
      <c r="C79" s="956" t="s">
        <v>1052</v>
      </c>
      <c r="D79" s="933">
        <v>38</v>
      </c>
      <c r="E79" s="822">
        <v>43</v>
      </c>
      <c r="F79" s="822">
        <v>13</v>
      </c>
      <c r="G79" s="934">
        <v>29</v>
      </c>
      <c r="H79" s="957">
        <v>5.3310886644219977</v>
      </c>
      <c r="I79" s="957">
        <v>3.7515267841563427</v>
      </c>
      <c r="J79" s="957">
        <v>1.4167393199651264</v>
      </c>
      <c r="K79" s="958">
        <v>3.1645569620253164</v>
      </c>
      <c r="M79" s="963" t="s">
        <v>1528</v>
      </c>
      <c r="N79" s="972">
        <v>53.25</v>
      </c>
      <c r="O79" s="965">
        <v>2.5878958629161919</v>
      </c>
    </row>
    <row r="80" spans="2:15" x14ac:dyDescent="0.2">
      <c r="B80" s="820"/>
      <c r="C80" s="956" t="s">
        <v>1526</v>
      </c>
      <c r="D80" s="933">
        <v>172</v>
      </c>
      <c r="E80" s="822">
        <v>127</v>
      </c>
      <c r="F80" s="822">
        <v>104</v>
      </c>
      <c r="G80" s="934">
        <v>59</v>
      </c>
      <c r="H80" s="957">
        <v>12.506362248236748</v>
      </c>
      <c r="I80" s="957">
        <v>5.3420151595453822</v>
      </c>
      <c r="J80" s="957">
        <v>4.5294194503723713</v>
      </c>
      <c r="K80" s="958">
        <v>3.111814345991561</v>
      </c>
      <c r="M80" s="963" t="s">
        <v>1195</v>
      </c>
      <c r="N80" s="972">
        <v>46.25</v>
      </c>
      <c r="O80" s="965">
        <v>3.4516535579053746</v>
      </c>
    </row>
    <row r="81" spans="2:15" x14ac:dyDescent="0.2">
      <c r="B81" s="820"/>
      <c r="C81" s="956" t="s">
        <v>1528</v>
      </c>
      <c r="D81" s="933">
        <v>33</v>
      </c>
      <c r="E81" s="822">
        <v>48</v>
      </c>
      <c r="F81" s="822">
        <v>54</v>
      </c>
      <c r="G81" s="934">
        <v>78</v>
      </c>
      <c r="H81" s="957">
        <v>1.5178136124883863</v>
      </c>
      <c r="I81" s="957">
        <v>2.5958293674829105</v>
      </c>
      <c r="J81" s="957">
        <v>2.6965834796102675</v>
      </c>
      <c r="K81" s="958">
        <v>3.5413569920832035</v>
      </c>
      <c r="M81" s="963" t="s">
        <v>1052</v>
      </c>
      <c r="N81" s="972">
        <v>30.75</v>
      </c>
      <c r="O81" s="965">
        <v>3.4159779326421962</v>
      </c>
    </row>
    <row r="82" spans="2:15" x14ac:dyDescent="0.2">
      <c r="B82" s="820"/>
      <c r="C82" s="959" t="s">
        <v>1525</v>
      </c>
      <c r="D82" s="935">
        <v>8</v>
      </c>
      <c r="E82" s="919">
        <v>8</v>
      </c>
      <c r="F82" s="982" t="s">
        <v>1179</v>
      </c>
      <c r="G82" s="985" t="s">
        <v>1179</v>
      </c>
      <c r="H82" s="983">
        <v>0.57933231950177422</v>
      </c>
      <c r="I82" s="983">
        <v>0.70878001240365018</v>
      </c>
      <c r="J82" s="983" t="s">
        <v>1179</v>
      </c>
      <c r="K82" s="984" t="s">
        <v>1179</v>
      </c>
      <c r="M82" s="978" t="s">
        <v>1525</v>
      </c>
      <c r="N82" s="973">
        <v>4</v>
      </c>
      <c r="O82" s="967">
        <v>0.3220280829763561</v>
      </c>
    </row>
    <row r="83" spans="2:15" x14ac:dyDescent="0.2">
      <c r="M83" s="821"/>
      <c r="N83" s="819"/>
      <c r="O83" s="819"/>
    </row>
    <row r="84" spans="2:15" x14ac:dyDescent="0.2">
      <c r="M84" s="821"/>
      <c r="N84" s="819"/>
      <c r="O84" s="824"/>
    </row>
    <row r="87" spans="2:15" s="979" customFormat="1" x14ac:dyDescent="0.2"/>
    <row r="88" spans="2:15" ht="18.75" x14ac:dyDescent="0.3">
      <c r="B88" s="924" t="s">
        <v>1576</v>
      </c>
    </row>
    <row r="90" spans="2:15" x14ac:dyDescent="0.2">
      <c r="B90" s="915"/>
      <c r="C90" s="819"/>
      <c r="D90" s="916"/>
      <c r="E90" s="916"/>
      <c r="F90" s="916"/>
      <c r="G90" s="916"/>
      <c r="H90" s="819"/>
      <c r="I90" s="819"/>
      <c r="J90" s="819"/>
      <c r="K90" s="819"/>
      <c r="M90" s="821"/>
      <c r="O90" s="825"/>
    </row>
    <row r="91" spans="2:15" x14ac:dyDescent="0.2">
      <c r="B91" s="915"/>
      <c r="C91" s="819"/>
      <c r="D91" s="916"/>
      <c r="E91" s="916"/>
      <c r="F91" s="916"/>
      <c r="G91" s="916"/>
      <c r="H91" s="819"/>
      <c r="I91" s="819"/>
      <c r="J91" s="819"/>
      <c r="K91" s="819"/>
      <c r="M91" s="821"/>
      <c r="O91" s="825"/>
    </row>
    <row r="92" spans="2:15" x14ac:dyDescent="0.2">
      <c r="B92" s="628"/>
      <c r="C92" s="819"/>
      <c r="D92" s="916"/>
      <c r="E92" s="916"/>
      <c r="F92" s="916"/>
      <c r="G92" s="916"/>
      <c r="H92" s="819"/>
      <c r="I92" s="819"/>
      <c r="J92" s="819"/>
      <c r="K92" s="819"/>
    </row>
    <row r="93" spans="2:15" x14ac:dyDescent="0.2">
      <c r="B93" s="628"/>
      <c r="C93" s="948" t="s">
        <v>1566</v>
      </c>
      <c r="D93" s="927" t="s">
        <v>1665</v>
      </c>
      <c r="E93" s="944"/>
      <c r="F93" s="944"/>
      <c r="G93" s="945"/>
      <c r="H93" s="946" t="s">
        <v>1568</v>
      </c>
      <c r="I93" s="946"/>
      <c r="J93" s="946"/>
      <c r="K93" s="947"/>
      <c r="M93" s="962"/>
      <c r="N93" s="1027" t="s">
        <v>1569</v>
      </c>
      <c r="O93" s="1028"/>
    </row>
    <row r="94" spans="2:15" x14ac:dyDescent="0.2">
      <c r="B94" s="628"/>
      <c r="C94" s="955"/>
      <c r="D94" s="992">
        <v>2010</v>
      </c>
      <c r="E94" s="986">
        <v>2011</v>
      </c>
      <c r="F94" s="986">
        <v>2012</v>
      </c>
      <c r="G94" s="993">
        <v>2013</v>
      </c>
      <c r="H94" s="987">
        <v>2010</v>
      </c>
      <c r="I94" s="987">
        <v>2011</v>
      </c>
      <c r="J94" s="987">
        <v>2012</v>
      </c>
      <c r="K94" s="988">
        <v>2013</v>
      </c>
      <c r="M94" s="968"/>
      <c r="N94" s="969" t="s">
        <v>1577</v>
      </c>
      <c r="O94" s="971" t="s">
        <v>1578</v>
      </c>
    </row>
    <row r="95" spans="2:15" x14ac:dyDescent="0.2">
      <c r="B95" s="819"/>
      <c r="C95" s="956" t="s">
        <v>1195</v>
      </c>
      <c r="D95" s="994">
        <v>0.36783100000000002</v>
      </c>
      <c r="E95" s="923">
        <v>1.9563600000000001</v>
      </c>
      <c r="F95" s="923">
        <v>0.3</v>
      </c>
      <c r="G95" s="989">
        <v>0.129</v>
      </c>
      <c r="H95" s="923">
        <v>77.634233853946796</v>
      </c>
      <c r="I95" s="923">
        <v>45.563385099541605</v>
      </c>
      <c r="J95" s="923">
        <v>38.466470060264101</v>
      </c>
      <c r="K95" s="989">
        <v>16.799062377913803</v>
      </c>
      <c r="M95" s="963" t="s">
        <v>1526</v>
      </c>
      <c r="N95" s="964">
        <v>6.3619189999999994</v>
      </c>
      <c r="O95" s="972">
        <v>348.80654786395075</v>
      </c>
    </row>
    <row r="96" spans="2:15" x14ac:dyDescent="0.2">
      <c r="B96" s="819"/>
      <c r="C96" s="956" t="s">
        <v>1190</v>
      </c>
      <c r="D96" s="994">
        <v>5.6833489999999998</v>
      </c>
      <c r="E96" s="923">
        <v>4.2375239875986788</v>
      </c>
      <c r="F96" s="923">
        <v>2.4276070000000001</v>
      </c>
      <c r="G96" s="989">
        <v>2.5064648832</v>
      </c>
      <c r="H96" s="923">
        <v>305.13024485573101</v>
      </c>
      <c r="I96" s="923">
        <v>222.60616575161498</v>
      </c>
      <c r="J96" s="923">
        <v>180.42493619576601</v>
      </c>
      <c r="K96" s="989">
        <v>167.33830460780899</v>
      </c>
      <c r="M96" s="963" t="s">
        <v>1528</v>
      </c>
      <c r="N96" s="964">
        <v>3.9985487500000003</v>
      </c>
      <c r="O96" s="972">
        <v>230.68030341278853</v>
      </c>
    </row>
    <row r="97" spans="2:15" x14ac:dyDescent="0.2">
      <c r="B97" s="819"/>
      <c r="C97" s="956" t="s">
        <v>1052</v>
      </c>
      <c r="D97" s="994">
        <v>0.48</v>
      </c>
      <c r="E97" s="923">
        <v>0.13197999999999999</v>
      </c>
      <c r="F97" s="923">
        <v>7.1544999999999997E-2</v>
      </c>
      <c r="G97" s="989">
        <v>0.22900400000000001</v>
      </c>
      <c r="H97" s="923">
        <v>67.340067340067293</v>
      </c>
      <c r="I97" s="923">
        <v>18.4561599776255</v>
      </c>
      <c r="J97" s="923">
        <v>7.7969703574542297</v>
      </c>
      <c r="K97" s="989">
        <v>24.9895242252292</v>
      </c>
      <c r="M97" s="963" t="s">
        <v>1190</v>
      </c>
      <c r="N97" s="964">
        <v>3.7137362176996693</v>
      </c>
      <c r="O97" s="972">
        <v>218.87491285273023</v>
      </c>
    </row>
    <row r="98" spans="2:15" x14ac:dyDescent="0.2">
      <c r="B98" s="819"/>
      <c r="C98" s="956" t="s">
        <v>1526</v>
      </c>
      <c r="D98" s="994">
        <v>3.2639999999999998</v>
      </c>
      <c r="E98" s="923">
        <v>6.8456340000000004</v>
      </c>
      <c r="F98" s="923">
        <v>9.198029</v>
      </c>
      <c r="G98" s="989">
        <v>6.1400129999999997</v>
      </c>
      <c r="H98" s="923">
        <v>261.93724420191</v>
      </c>
      <c r="I98" s="923">
        <v>279.05143527992198</v>
      </c>
      <c r="J98" s="923">
        <v>492.95401682834</v>
      </c>
      <c r="K98" s="989">
        <v>361.28349514563104</v>
      </c>
      <c r="M98" s="963" t="s">
        <v>1195</v>
      </c>
      <c r="N98" s="964">
        <v>0.68829774999999993</v>
      </c>
      <c r="O98" s="972">
        <v>44.615787847916579</v>
      </c>
    </row>
    <row r="99" spans="2:15" x14ac:dyDescent="0.2">
      <c r="B99" s="819"/>
      <c r="C99" s="956" t="s">
        <v>1528</v>
      </c>
      <c r="D99" s="994">
        <v>3.02027</v>
      </c>
      <c r="E99" s="923">
        <v>3.2938000000000001</v>
      </c>
      <c r="F99" s="923">
        <v>4.3734999999999999</v>
      </c>
      <c r="G99" s="989">
        <v>5.3066250000000004</v>
      </c>
      <c r="H99" s="923">
        <v>217.64574475751201</v>
      </c>
      <c r="I99" s="923">
        <v>209.66263526416301</v>
      </c>
      <c r="J99" s="923">
        <v>224.500795647041</v>
      </c>
      <c r="K99" s="989">
        <v>270.91203798243799</v>
      </c>
      <c r="M99" s="963" t="s">
        <v>1052</v>
      </c>
      <c r="N99" s="964">
        <v>0.22813224999999998</v>
      </c>
      <c r="O99" s="972">
        <v>29.645680475094057</v>
      </c>
    </row>
    <row r="100" spans="2:15" x14ac:dyDescent="0.2">
      <c r="B100" s="819"/>
      <c r="C100" s="959" t="s">
        <v>1525</v>
      </c>
      <c r="D100" s="995">
        <v>0</v>
      </c>
      <c r="E100" s="990">
        <v>6.0146399999999999E-3</v>
      </c>
      <c r="F100" s="990">
        <v>0</v>
      </c>
      <c r="G100" s="991">
        <v>0</v>
      </c>
      <c r="H100" s="990">
        <v>0</v>
      </c>
      <c r="I100" s="990">
        <v>1.06003524850194</v>
      </c>
      <c r="J100" s="990">
        <v>0</v>
      </c>
      <c r="K100" s="991">
        <v>0</v>
      </c>
      <c r="M100" s="978" t="s">
        <v>1525</v>
      </c>
      <c r="N100" s="966">
        <v>1.50366E-3</v>
      </c>
      <c r="O100" s="973">
        <v>0.26500881212548499</v>
      </c>
    </row>
    <row r="101" spans="2:15" x14ac:dyDescent="0.2">
      <c r="M101" s="821"/>
    </row>
    <row r="102" spans="2:15" x14ac:dyDescent="0.2">
      <c r="M102" s="821"/>
      <c r="O102" s="825"/>
    </row>
  </sheetData>
  <mergeCells count="6">
    <mergeCell ref="N93:O93"/>
    <mergeCell ref="N8:O8"/>
    <mergeCell ref="N23:O23"/>
    <mergeCell ref="N41:O41"/>
    <mergeCell ref="N58:O58"/>
    <mergeCell ref="N75:O75"/>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zoomScale="80" zoomScaleNormal="80" workbookViewId="0"/>
  </sheetViews>
  <sheetFormatPr defaultRowHeight="15" x14ac:dyDescent="0.25"/>
  <cols>
    <col min="1" max="1" width="31.7109375" style="1" customWidth="1"/>
    <col min="2" max="2" width="5.85546875" bestFit="1" customWidth="1"/>
    <col min="3" max="3" width="5" customWidth="1"/>
    <col min="4" max="6" width="5.85546875" bestFit="1" customWidth="1"/>
    <col min="7" max="7" width="5.7109375" bestFit="1" customWidth="1"/>
    <col min="8" max="8" width="5.85546875" bestFit="1" customWidth="1"/>
    <col min="9" max="9" width="5.7109375" bestFit="1" customWidth="1"/>
    <col min="10" max="11" width="5.85546875" bestFit="1" customWidth="1"/>
    <col min="12" max="16" width="5.140625" customWidth="1"/>
  </cols>
  <sheetData>
    <row r="1" spans="1:16" x14ac:dyDescent="0.25">
      <c r="A1" s="311" t="s">
        <v>1422</v>
      </c>
    </row>
    <row r="3" spans="1:16" x14ac:dyDescent="0.25">
      <c r="A3" s="76" t="s">
        <v>1098</v>
      </c>
    </row>
    <row r="4" spans="1:16" ht="13.15" customHeight="1" x14ac:dyDescent="0.3">
      <c r="A4" s="548"/>
      <c r="B4" s="453">
        <v>2000</v>
      </c>
      <c r="C4" s="453">
        <v>2001</v>
      </c>
      <c r="D4" s="453">
        <v>2002</v>
      </c>
      <c r="E4" s="453">
        <v>2003</v>
      </c>
      <c r="F4" s="453">
        <v>2004</v>
      </c>
      <c r="G4" s="453">
        <v>2005</v>
      </c>
      <c r="H4" s="453">
        <v>2006</v>
      </c>
      <c r="I4" s="453">
        <v>2007</v>
      </c>
      <c r="J4" s="453">
        <v>2008</v>
      </c>
      <c r="K4" s="453">
        <v>2009</v>
      </c>
      <c r="L4" s="453">
        <v>2010</v>
      </c>
      <c r="M4" s="453">
        <v>2011</v>
      </c>
      <c r="N4" s="453">
        <v>2012</v>
      </c>
      <c r="O4" s="453">
        <v>2013</v>
      </c>
      <c r="P4" s="453">
        <v>2014</v>
      </c>
    </row>
    <row r="5" spans="1:16" ht="13.15" customHeight="1" thickBot="1" x14ac:dyDescent="0.3">
      <c r="A5" s="78" t="s">
        <v>1099</v>
      </c>
      <c r="B5" s="28">
        <v>12</v>
      </c>
      <c r="C5" s="28">
        <v>11</v>
      </c>
      <c r="D5" s="28">
        <v>9</v>
      </c>
      <c r="E5" s="28">
        <v>15</v>
      </c>
      <c r="F5" s="28">
        <v>17</v>
      </c>
      <c r="G5" s="28">
        <v>15</v>
      </c>
      <c r="H5" s="28">
        <v>17</v>
      </c>
      <c r="I5" s="28">
        <v>20</v>
      </c>
      <c r="J5" s="28">
        <v>14</v>
      </c>
      <c r="K5" s="28">
        <v>26</v>
      </c>
      <c r="L5" s="28">
        <v>47</v>
      </c>
      <c r="M5" s="28">
        <v>28</v>
      </c>
      <c r="N5" s="28">
        <v>27</v>
      </c>
      <c r="O5" s="28">
        <v>11</v>
      </c>
      <c r="P5" s="28">
        <v>13</v>
      </c>
    </row>
    <row r="6" spans="1:16" ht="13.15" customHeight="1" thickBot="1" x14ac:dyDescent="0.35">
      <c r="A6" s="79" t="s">
        <v>1100</v>
      </c>
      <c r="B6" s="31">
        <v>8</v>
      </c>
      <c r="C6" s="31">
        <v>12</v>
      </c>
      <c r="D6" s="31">
        <v>17</v>
      </c>
      <c r="E6" s="31">
        <v>14</v>
      </c>
      <c r="F6" s="31">
        <v>10</v>
      </c>
      <c r="G6" s="31">
        <v>15</v>
      </c>
      <c r="H6" s="31">
        <v>14</v>
      </c>
      <c r="I6" s="31">
        <v>13</v>
      </c>
      <c r="J6" s="31">
        <v>11</v>
      </c>
      <c r="K6" s="31">
        <v>111</v>
      </c>
      <c r="L6" s="31">
        <v>121</v>
      </c>
      <c r="M6" s="31">
        <v>103</v>
      </c>
      <c r="N6" s="31">
        <v>123</v>
      </c>
      <c r="O6" s="31">
        <v>95</v>
      </c>
      <c r="P6" s="31">
        <v>82</v>
      </c>
    </row>
    <row r="7" spans="1:16" ht="13.15" customHeight="1" thickBot="1" x14ac:dyDescent="0.35">
      <c r="A7" s="79" t="s">
        <v>1101</v>
      </c>
      <c r="B7" s="31"/>
      <c r="C7" s="31">
        <v>10</v>
      </c>
      <c r="D7" s="31">
        <v>6</v>
      </c>
      <c r="E7" s="31">
        <v>6</v>
      </c>
      <c r="F7" s="31">
        <v>2</v>
      </c>
      <c r="G7" s="31">
        <v>5</v>
      </c>
      <c r="H7" s="31">
        <v>26</v>
      </c>
      <c r="I7" s="31">
        <v>407</v>
      </c>
      <c r="J7" s="31">
        <v>272</v>
      </c>
      <c r="K7" s="31">
        <v>374</v>
      </c>
      <c r="L7" s="31">
        <v>344</v>
      </c>
      <c r="M7" s="31">
        <v>483</v>
      </c>
      <c r="N7" s="31">
        <v>135</v>
      </c>
      <c r="O7" s="31">
        <v>47</v>
      </c>
      <c r="P7" s="31">
        <v>53</v>
      </c>
    </row>
    <row r="8" spans="1:16" ht="13.15" customHeight="1" thickBot="1" x14ac:dyDescent="0.35">
      <c r="A8" s="79" t="s">
        <v>1102</v>
      </c>
      <c r="B8" s="31">
        <v>1</v>
      </c>
      <c r="C8" s="31">
        <v>2</v>
      </c>
      <c r="D8" s="31">
        <v>1</v>
      </c>
      <c r="E8" s="31">
        <v>2</v>
      </c>
      <c r="F8" s="31">
        <v>1</v>
      </c>
      <c r="G8" s="31">
        <v>2</v>
      </c>
      <c r="H8" s="31">
        <v>3</v>
      </c>
      <c r="I8" s="31">
        <v>3</v>
      </c>
      <c r="J8" s="31">
        <v>3</v>
      </c>
      <c r="K8" s="31">
        <v>4</v>
      </c>
      <c r="L8" s="31">
        <v>1</v>
      </c>
      <c r="M8" s="31">
        <v>0</v>
      </c>
      <c r="N8" s="31">
        <v>0</v>
      </c>
      <c r="O8" s="31">
        <v>0</v>
      </c>
      <c r="P8" s="31">
        <v>0</v>
      </c>
    </row>
    <row r="9" spans="1:16" ht="13.15" customHeight="1" thickBot="1" x14ac:dyDescent="0.35">
      <c r="A9" s="80" t="s">
        <v>1103</v>
      </c>
      <c r="B9" s="36">
        <v>6</v>
      </c>
      <c r="C9" s="36">
        <v>2</v>
      </c>
      <c r="D9" s="36">
        <v>2</v>
      </c>
      <c r="E9" s="36">
        <v>1</v>
      </c>
      <c r="F9" s="36">
        <v>0</v>
      </c>
      <c r="G9" s="36">
        <v>3</v>
      </c>
      <c r="H9" s="36">
        <v>4</v>
      </c>
      <c r="I9" s="36">
        <v>4</v>
      </c>
      <c r="J9" s="36">
        <v>5</v>
      </c>
      <c r="K9" s="36">
        <v>4</v>
      </c>
      <c r="L9" s="36">
        <v>3</v>
      </c>
      <c r="M9" s="36">
        <v>1</v>
      </c>
      <c r="N9" s="36">
        <v>1</v>
      </c>
      <c r="O9" s="36">
        <v>2</v>
      </c>
      <c r="P9" s="36">
        <v>5</v>
      </c>
    </row>
    <row r="10" spans="1:16" s="82" customFormat="1" ht="13.15" customHeight="1" x14ac:dyDescent="0.15">
      <c r="A10" s="81" t="s">
        <v>1104</v>
      </c>
      <c r="D10" s="83"/>
      <c r="E10" s="83"/>
      <c r="H10" s="83"/>
      <c r="I10" s="83"/>
      <c r="J10" s="83"/>
      <c r="K10" s="83"/>
    </row>
    <row r="11" spans="1:16" s="82" customFormat="1" ht="13.15" customHeight="1" x14ac:dyDescent="0.15">
      <c r="A11" s="81" t="s">
        <v>1105</v>
      </c>
      <c r="D11" s="83"/>
      <c r="E11" s="83"/>
      <c r="H11" s="83"/>
      <c r="I11" s="83"/>
      <c r="J11" s="83"/>
      <c r="K11" s="83"/>
    </row>
    <row r="12" spans="1:16" s="82" customFormat="1" ht="13.15" customHeight="1" x14ac:dyDescent="0.15">
      <c r="A12" s="81" t="s">
        <v>1106</v>
      </c>
      <c r="D12" s="83"/>
      <c r="E12" s="83"/>
      <c r="H12" s="83"/>
      <c r="I12" s="83"/>
      <c r="J12" s="83"/>
      <c r="K12" s="83"/>
    </row>
    <row r="13" spans="1:16" thickBot="1" x14ac:dyDescent="0.35"/>
    <row r="14" spans="1:16" ht="13.15" customHeight="1" thickBot="1" x14ac:dyDescent="0.35">
      <c r="A14" s="26"/>
      <c r="B14" s="26">
        <v>2000</v>
      </c>
      <c r="C14" s="26">
        <v>2001</v>
      </c>
      <c r="D14" s="26">
        <v>2002</v>
      </c>
      <c r="E14" s="26">
        <v>2003</v>
      </c>
      <c r="F14" s="26">
        <v>2004</v>
      </c>
      <c r="G14" s="26">
        <v>2005</v>
      </c>
      <c r="H14" s="26">
        <v>2006</v>
      </c>
      <c r="I14" s="26">
        <v>2007</v>
      </c>
      <c r="J14" s="26">
        <v>2008</v>
      </c>
      <c r="K14" s="26">
        <v>2009</v>
      </c>
      <c r="L14" s="26">
        <v>2010</v>
      </c>
      <c r="M14" s="26">
        <v>2011</v>
      </c>
      <c r="N14" s="26">
        <v>2012</v>
      </c>
      <c r="O14" s="26">
        <v>2013</v>
      </c>
      <c r="P14" s="26">
        <v>2014</v>
      </c>
    </row>
    <row r="15" spans="1:16" ht="13.15" customHeight="1" thickBot="1" x14ac:dyDescent="0.35">
      <c r="A15" s="84" t="s">
        <v>1107</v>
      </c>
      <c r="B15" s="85">
        <v>633</v>
      </c>
      <c r="C15" s="85">
        <v>794</v>
      </c>
      <c r="D15" s="85">
        <v>488</v>
      </c>
      <c r="E15" s="85">
        <v>470</v>
      </c>
      <c r="F15" s="85">
        <v>592</v>
      </c>
      <c r="G15" s="85">
        <v>468</v>
      </c>
      <c r="H15" s="85">
        <v>526</v>
      </c>
      <c r="I15" s="85">
        <v>455</v>
      </c>
      <c r="J15" s="85">
        <v>583</v>
      </c>
      <c r="K15" s="85">
        <v>960</v>
      </c>
      <c r="L15" s="85">
        <v>1147</v>
      </c>
      <c r="M15" s="85">
        <v>1087</v>
      </c>
      <c r="N15" s="85">
        <v>1096</v>
      </c>
      <c r="O15" s="85">
        <v>1245</v>
      </c>
      <c r="P15" s="85">
        <v>1006</v>
      </c>
    </row>
    <row r="17" spans="1:1" ht="14.45" x14ac:dyDescent="0.3">
      <c r="A17" s="86" t="s">
        <v>1108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50"/>
  <sheetViews>
    <sheetView showGridLines="0" topLeftCell="A4" zoomScale="80" zoomScaleNormal="80" workbookViewId="0"/>
  </sheetViews>
  <sheetFormatPr defaultColWidth="8.85546875" defaultRowHeight="12.75" x14ac:dyDescent="0.2"/>
  <cols>
    <col min="1" max="1" width="5.5703125" style="47" customWidth="1"/>
    <col min="2" max="2" width="16.7109375" style="668" customWidth="1"/>
    <col min="3" max="3" width="22.42578125" style="48" customWidth="1"/>
    <col min="4" max="16384" width="8.85546875" style="49"/>
  </cols>
  <sheetData>
    <row r="1" spans="1:4" s="56" customFormat="1" ht="13.9" x14ac:dyDescent="0.3">
      <c r="A1" s="73" t="s">
        <v>1080</v>
      </c>
      <c r="B1" s="659"/>
      <c r="C1" s="55"/>
    </row>
    <row r="2" spans="1:4" s="56" customFormat="1" ht="10.9" customHeight="1" x14ac:dyDescent="0.3">
      <c r="A2" s="73" t="s">
        <v>1081</v>
      </c>
      <c r="B2" s="659"/>
      <c r="C2" s="55"/>
    </row>
    <row r="3" spans="1:4" s="56" customFormat="1" ht="10.9" customHeight="1" x14ac:dyDescent="0.3">
      <c r="A3" s="74" t="s">
        <v>1082</v>
      </c>
      <c r="B3" s="659"/>
      <c r="C3" s="55"/>
    </row>
    <row r="4" spans="1:4" s="56" customFormat="1" ht="10.9" customHeight="1" x14ac:dyDescent="0.2">
      <c r="A4" s="74" t="s">
        <v>1083</v>
      </c>
      <c r="B4" s="659"/>
      <c r="C4" s="55"/>
    </row>
    <row r="5" spans="1:4" s="56" customFormat="1" ht="10.9" customHeight="1" x14ac:dyDescent="0.3">
      <c r="A5" s="74" t="s">
        <v>1084</v>
      </c>
      <c r="B5" s="659"/>
      <c r="C5" s="55"/>
    </row>
    <row r="6" spans="1:4" s="42" customFormat="1" ht="13.5" thickBot="1" x14ac:dyDescent="0.25">
      <c r="A6" s="40"/>
      <c r="B6" s="43"/>
      <c r="C6" s="41"/>
    </row>
    <row r="7" spans="1:4" s="42" customFormat="1" ht="33.75" customHeight="1" thickBot="1" x14ac:dyDescent="0.3">
      <c r="A7" s="6"/>
      <c r="B7" s="660"/>
      <c r="C7" s="7" t="s">
        <v>1085</v>
      </c>
      <c r="D7" s="44"/>
    </row>
    <row r="8" spans="1:4" s="42" customFormat="1" ht="12.95" customHeight="1" thickBot="1" x14ac:dyDescent="0.3">
      <c r="A8" s="8">
        <v>1</v>
      </c>
      <c r="B8" s="661" t="s">
        <v>1526</v>
      </c>
      <c r="C8" s="858">
        <v>200</v>
      </c>
    </row>
    <row r="9" spans="1:4" s="42" customFormat="1" ht="12.95" customHeight="1" thickBot="1" x14ac:dyDescent="0.3">
      <c r="A9" s="613">
        <v>2</v>
      </c>
      <c r="B9" s="662" t="s">
        <v>1524</v>
      </c>
      <c r="C9" s="859">
        <v>194.07975339999999</v>
      </c>
    </row>
    <row r="10" spans="1:4" s="42" customFormat="1" ht="12.95" customHeight="1" thickBot="1" x14ac:dyDescent="0.3">
      <c r="A10" s="11">
        <v>3</v>
      </c>
      <c r="B10" s="663" t="s">
        <v>1529</v>
      </c>
      <c r="C10" s="860">
        <v>173.7043716</v>
      </c>
    </row>
    <row r="11" spans="1:4" s="42" customFormat="1" ht="12.95" customHeight="1" thickBot="1" x14ac:dyDescent="0.3">
      <c r="A11" s="11">
        <v>4</v>
      </c>
      <c r="B11" s="663" t="s">
        <v>1530</v>
      </c>
      <c r="C11" s="860">
        <v>142.94330239999999</v>
      </c>
    </row>
    <row r="12" spans="1:4" s="42" customFormat="1" ht="12.95" customHeight="1" thickBot="1" x14ac:dyDescent="0.3">
      <c r="A12" s="613">
        <v>5</v>
      </c>
      <c r="B12" s="662" t="s">
        <v>1052</v>
      </c>
      <c r="C12" s="859">
        <v>137.04159200000001</v>
      </c>
    </row>
    <row r="13" spans="1:4" s="42" customFormat="1" ht="12.95" customHeight="1" thickBot="1" x14ac:dyDescent="0.3">
      <c r="A13" s="11">
        <v>6</v>
      </c>
      <c r="B13" s="663" t="s">
        <v>1185</v>
      </c>
      <c r="C13" s="860">
        <v>129.89477489999999</v>
      </c>
    </row>
    <row r="14" spans="1:4" s="42" customFormat="1" ht="12.95" customHeight="1" thickBot="1" x14ac:dyDescent="0.3">
      <c r="A14" s="11">
        <v>7</v>
      </c>
      <c r="B14" s="663" t="s">
        <v>1520</v>
      </c>
      <c r="C14" s="860">
        <v>126.2205505</v>
      </c>
    </row>
    <row r="15" spans="1:4" s="42" customFormat="1" ht="12.95" customHeight="1" thickBot="1" x14ac:dyDescent="0.3">
      <c r="A15" s="11">
        <v>8</v>
      </c>
      <c r="B15" s="663" t="s">
        <v>1527</v>
      </c>
      <c r="C15" s="860">
        <v>122.4298884</v>
      </c>
    </row>
    <row r="16" spans="1:4" s="42" customFormat="1" ht="12.95" customHeight="1" thickBot="1" x14ac:dyDescent="0.3">
      <c r="A16" s="11">
        <v>9</v>
      </c>
      <c r="B16" s="663" t="s">
        <v>1057</v>
      </c>
      <c r="C16" s="860">
        <v>121.9735132</v>
      </c>
    </row>
    <row r="17" spans="1:3" s="42" customFormat="1" ht="12.95" customHeight="1" thickBot="1" x14ac:dyDescent="0.3">
      <c r="A17" s="11">
        <v>10</v>
      </c>
      <c r="B17" s="663" t="s">
        <v>1546</v>
      </c>
      <c r="C17" s="860">
        <v>119.50368709999999</v>
      </c>
    </row>
    <row r="18" spans="1:3" s="42" customFormat="1" ht="12.95" customHeight="1" thickBot="1" x14ac:dyDescent="0.3">
      <c r="A18" s="11">
        <v>11</v>
      </c>
      <c r="B18" s="663" t="s">
        <v>1548</v>
      </c>
      <c r="C18" s="860">
        <v>118.9264901</v>
      </c>
    </row>
    <row r="19" spans="1:3" s="42" customFormat="1" ht="12.95" customHeight="1" thickBot="1" x14ac:dyDescent="0.3">
      <c r="A19" s="11">
        <v>12</v>
      </c>
      <c r="B19" s="663" t="s">
        <v>1533</v>
      </c>
      <c r="C19" s="860">
        <v>116.92937790000001</v>
      </c>
    </row>
    <row r="20" spans="1:3" s="42" customFormat="1" ht="12.95" customHeight="1" thickBot="1" x14ac:dyDescent="0.3">
      <c r="A20" s="11">
        <v>13</v>
      </c>
      <c r="B20" s="663" t="s">
        <v>1046</v>
      </c>
      <c r="C20" s="860">
        <v>114.8667399</v>
      </c>
    </row>
    <row r="21" spans="1:3" s="42" customFormat="1" ht="12.95" customHeight="1" thickBot="1" x14ac:dyDescent="0.3">
      <c r="A21" s="11">
        <v>14</v>
      </c>
      <c r="B21" s="663" t="s">
        <v>1535</v>
      </c>
      <c r="C21" s="860">
        <v>112.90037220000001</v>
      </c>
    </row>
    <row r="22" spans="1:3" s="42" customFormat="1" ht="12.95" customHeight="1" thickBot="1" x14ac:dyDescent="0.25">
      <c r="A22" s="11">
        <v>15</v>
      </c>
      <c r="B22" s="663" t="s">
        <v>1187</v>
      </c>
      <c r="C22" s="860">
        <v>112.7806315</v>
      </c>
    </row>
    <row r="23" spans="1:3" s="42" customFormat="1" ht="12.95" customHeight="1" thickBot="1" x14ac:dyDescent="0.25">
      <c r="A23" s="11">
        <v>16</v>
      </c>
      <c r="B23" s="663" t="s">
        <v>1047</v>
      </c>
      <c r="C23" s="860">
        <v>109.063326</v>
      </c>
    </row>
    <row r="24" spans="1:3" s="42" customFormat="1" ht="12.95" customHeight="1" thickBot="1" x14ac:dyDescent="0.25">
      <c r="A24" s="11">
        <v>17</v>
      </c>
      <c r="B24" s="663" t="s">
        <v>1087</v>
      </c>
      <c r="C24" s="860">
        <v>106.13134530000001</v>
      </c>
    </row>
    <row r="25" spans="1:3" s="42" customFormat="1" ht="12.95" customHeight="1" thickBot="1" x14ac:dyDescent="0.25">
      <c r="A25" s="613">
        <v>18</v>
      </c>
      <c r="B25" s="662" t="s">
        <v>1528</v>
      </c>
      <c r="C25" s="859">
        <v>105.1041389</v>
      </c>
    </row>
    <row r="26" spans="1:3" s="42" customFormat="1" ht="12.95" customHeight="1" thickBot="1" x14ac:dyDescent="0.25">
      <c r="A26" s="11">
        <v>19</v>
      </c>
      <c r="B26" s="663" t="s">
        <v>1192</v>
      </c>
      <c r="C26" s="860">
        <v>105.0519709</v>
      </c>
    </row>
    <row r="27" spans="1:3" s="42" customFormat="1" ht="12.95" customHeight="1" thickBot="1" x14ac:dyDescent="0.25">
      <c r="A27" s="613">
        <v>20</v>
      </c>
      <c r="B27" s="662" t="s">
        <v>1525</v>
      </c>
      <c r="C27" s="859">
        <v>101.7464507</v>
      </c>
    </row>
    <row r="28" spans="1:3" s="42" customFormat="1" ht="12.95" customHeight="1" thickBot="1" x14ac:dyDescent="0.25">
      <c r="A28" s="863">
        <v>21</v>
      </c>
      <c r="B28" s="864" t="s">
        <v>1579</v>
      </c>
      <c r="C28" s="865">
        <v>100</v>
      </c>
    </row>
    <row r="29" spans="1:3" s="42" customFormat="1" ht="12.95" customHeight="1" thickBot="1" x14ac:dyDescent="0.25">
      <c r="A29" s="11">
        <v>22</v>
      </c>
      <c r="B29" s="663" t="s">
        <v>1195</v>
      </c>
      <c r="C29" s="860">
        <v>96.399339459999993</v>
      </c>
    </row>
    <row r="30" spans="1:3" s="42" customFormat="1" ht="12.95" customHeight="1" thickBot="1" x14ac:dyDescent="0.25">
      <c r="A30" s="11">
        <v>23</v>
      </c>
      <c r="B30" s="663" t="s">
        <v>1193</v>
      </c>
      <c r="C30" s="860">
        <v>72.442267000000001</v>
      </c>
    </row>
    <row r="31" spans="1:3" s="42" customFormat="1" ht="12.95" customHeight="1" thickBot="1" x14ac:dyDescent="0.25">
      <c r="A31" s="11">
        <v>24</v>
      </c>
      <c r="B31" s="663" t="s">
        <v>1184</v>
      </c>
      <c r="C31" s="860">
        <v>72.15721963</v>
      </c>
    </row>
    <row r="32" spans="1:3" s="42" customFormat="1" ht="12.95" customHeight="1" thickBot="1" x14ac:dyDescent="0.25">
      <c r="A32" s="14">
        <v>25</v>
      </c>
      <c r="B32" s="664" t="s">
        <v>1190</v>
      </c>
      <c r="C32" s="861">
        <v>62.662136199999999</v>
      </c>
    </row>
    <row r="33" spans="1:3" s="42" customFormat="1" ht="12.95" customHeight="1" thickBot="1" x14ac:dyDescent="0.25">
      <c r="A33" s="11">
        <v>26</v>
      </c>
      <c r="B33" s="663" t="s">
        <v>1534</v>
      </c>
      <c r="C33" s="860">
        <v>59.505563389999999</v>
      </c>
    </row>
    <row r="34" spans="1:3" s="42" customFormat="1" ht="12.95" customHeight="1" thickBot="1" x14ac:dyDescent="0.25">
      <c r="A34" s="11">
        <v>27</v>
      </c>
      <c r="B34" s="663" t="s">
        <v>1539</v>
      </c>
      <c r="C34" s="860">
        <v>57.192205680000001</v>
      </c>
    </row>
    <row r="35" spans="1:3" s="42" customFormat="1" ht="12.95" customHeight="1" thickBot="1" x14ac:dyDescent="0.25">
      <c r="A35" s="11">
        <v>28</v>
      </c>
      <c r="B35" s="663" t="s">
        <v>1538</v>
      </c>
      <c r="C35" s="860">
        <v>52.650495829999997</v>
      </c>
    </row>
    <row r="36" spans="1:3" s="42" customFormat="1" ht="12.95" customHeight="1" thickBot="1" x14ac:dyDescent="0.25">
      <c r="A36" s="11">
        <v>29</v>
      </c>
      <c r="B36" s="663" t="s">
        <v>1521</v>
      </c>
      <c r="C36" s="860">
        <v>52.350615740000002</v>
      </c>
    </row>
    <row r="37" spans="1:3" s="42" customFormat="1" ht="12.95" customHeight="1" thickBot="1" x14ac:dyDescent="0.25">
      <c r="A37" s="11">
        <v>30</v>
      </c>
      <c r="B37" s="663" t="s">
        <v>1543</v>
      </c>
      <c r="C37" s="860">
        <v>47.026209530000003</v>
      </c>
    </row>
    <row r="38" spans="1:3" s="42" customFormat="1" ht="12.95" customHeight="1" thickBot="1" x14ac:dyDescent="0.25">
      <c r="A38" s="11">
        <v>31</v>
      </c>
      <c r="B38" s="663" t="s">
        <v>1189</v>
      </c>
      <c r="C38" s="860">
        <v>45.206487619999997</v>
      </c>
    </row>
    <row r="39" spans="1:3" s="42" customFormat="1" ht="12.95" customHeight="1" thickBot="1" x14ac:dyDescent="0.25">
      <c r="A39" s="11">
        <v>32</v>
      </c>
      <c r="B39" s="663" t="s">
        <v>1186</v>
      </c>
      <c r="C39" s="860">
        <v>33.848175169999998</v>
      </c>
    </row>
    <row r="40" spans="1:3" s="42" customFormat="1" ht="12.95" customHeight="1" thickBot="1" x14ac:dyDescent="0.25">
      <c r="A40" s="11">
        <v>33</v>
      </c>
      <c r="B40" s="663" t="s">
        <v>1536</v>
      </c>
      <c r="C40" s="860">
        <v>30.675218699999999</v>
      </c>
    </row>
    <row r="41" spans="1:3" s="42" customFormat="1" ht="12.95" customHeight="1" thickBot="1" x14ac:dyDescent="0.25">
      <c r="A41" s="11">
        <v>34</v>
      </c>
      <c r="B41" s="663" t="s">
        <v>1059</v>
      </c>
      <c r="C41" s="860">
        <v>20.82396104</v>
      </c>
    </row>
    <row r="42" spans="1:3" s="42" customFormat="1" ht="12.95" customHeight="1" thickBot="1" x14ac:dyDescent="0.25">
      <c r="A42" s="11">
        <v>35</v>
      </c>
      <c r="B42" s="663" t="s">
        <v>1194</v>
      </c>
      <c r="C42" s="860">
        <v>19.672727080000001</v>
      </c>
    </row>
    <row r="43" spans="1:3" s="46" customFormat="1" ht="12.95" customHeight="1" thickBot="1" x14ac:dyDescent="0.25">
      <c r="A43" s="11">
        <v>36</v>
      </c>
      <c r="B43" s="663" t="s">
        <v>1055</v>
      </c>
      <c r="C43" s="860">
        <v>9.3461553449999997</v>
      </c>
    </row>
    <row r="44" spans="1:3" s="46" customFormat="1" ht="12.95" customHeight="1" thickBot="1" x14ac:dyDescent="0.25">
      <c r="A44" s="11">
        <v>37</v>
      </c>
      <c r="B44" s="1020" t="s">
        <v>1674</v>
      </c>
      <c r="C44" s="860">
        <v>7.9901947590000004</v>
      </c>
    </row>
    <row r="45" spans="1:3" s="46" customFormat="1" ht="12.95" customHeight="1" thickBot="1" x14ac:dyDescent="0.25">
      <c r="A45" s="11">
        <v>38</v>
      </c>
      <c r="B45" s="661" t="s">
        <v>1061</v>
      </c>
      <c r="C45" s="860">
        <v>7.4174571650000001</v>
      </c>
    </row>
    <row r="46" spans="1:3" s="46" customFormat="1" ht="12.95" customHeight="1" thickBot="1" x14ac:dyDescent="0.3">
      <c r="A46" s="15">
        <v>39</v>
      </c>
      <c r="B46" s="665" t="s">
        <v>1062</v>
      </c>
      <c r="C46" s="862">
        <v>0</v>
      </c>
    </row>
    <row r="48" spans="1:3" ht="13.15" x14ac:dyDescent="0.25">
      <c r="B48" s="666" t="s">
        <v>1089</v>
      </c>
    </row>
    <row r="49" spans="2:2" ht="13.15" x14ac:dyDescent="0.25">
      <c r="B49" s="667" t="s">
        <v>1090</v>
      </c>
    </row>
    <row r="50" spans="2:2" ht="13.15" x14ac:dyDescent="0.25">
      <c r="B50" s="667" t="s">
        <v>1091</v>
      </c>
    </row>
  </sheetData>
  <hyperlinks>
    <hyperlink ref="C7" r:id="rId1" tooltip="Click once to display linked information. Click and hold to select this cell." display="http://localhost/OECDStat_Metadata/ShowMetadata.ashx?Dataset=BENCHMARK_STIO&amp;Coords=[INDICATOR].[KC1]&amp;ShowOnWeb=true&amp;Lang=en"/>
    <hyperlink ref="B48" r:id="rId2" tooltip="Click once to display linked information. Click and hold to select this cell." display="http://dx.doi.org/10.1787/data-00669-en"/>
  </hyperlinks>
  <pageMargins left="0.75" right="0.75" top="1" bottom="1" header="0.5" footer="0.5"/>
  <pageSetup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35</vt:i4>
      </vt:variant>
    </vt:vector>
  </HeadingPairs>
  <TitlesOfParts>
    <vt:vector size="35" baseType="lpstr">
      <vt:lpstr>indhold</vt:lpstr>
      <vt:lpstr>1.0.1</vt:lpstr>
      <vt:lpstr>1.0.2</vt:lpstr>
      <vt:lpstr>1.0.3</vt:lpstr>
      <vt:lpstr>1.0.4</vt:lpstr>
      <vt:lpstr>1.0.5</vt:lpstr>
      <vt:lpstr>1.0.6</vt:lpstr>
      <vt:lpstr>1.0.7</vt:lpstr>
      <vt:lpstr>2.0.1.</vt:lpstr>
      <vt:lpstr>2.0.2.</vt:lpstr>
      <vt:lpstr>2.0.3.</vt:lpstr>
      <vt:lpstr>2.0.4</vt:lpstr>
      <vt:lpstr>2.0.5</vt:lpstr>
      <vt:lpstr>2.1.1</vt:lpstr>
      <vt:lpstr>2.1.2</vt:lpstr>
      <vt:lpstr>2.1.3</vt:lpstr>
      <vt:lpstr>2.1.4</vt:lpstr>
      <vt:lpstr>2.1.5</vt:lpstr>
      <vt:lpstr>2.1.6</vt:lpstr>
      <vt:lpstr>2.1.7</vt:lpstr>
      <vt:lpstr>2.1.8</vt:lpstr>
      <vt:lpstr>2.1.9</vt:lpstr>
      <vt:lpstr>2.1.10</vt:lpstr>
      <vt:lpstr>2.1.11</vt:lpstr>
      <vt:lpstr>2.1.12</vt:lpstr>
      <vt:lpstr>2.1.13</vt:lpstr>
      <vt:lpstr>2.2.1</vt:lpstr>
      <vt:lpstr>2.2.2</vt:lpstr>
      <vt:lpstr>2.2.3</vt:lpstr>
      <vt:lpstr>3.0.1</vt:lpstr>
      <vt:lpstr>3.0.2</vt:lpstr>
      <vt:lpstr>3.0.3</vt:lpstr>
      <vt:lpstr>3.0.4</vt:lpstr>
      <vt:lpstr>3.0.5</vt:lpstr>
      <vt:lpstr>Ark1</vt:lpstr>
    </vt:vector>
  </TitlesOfParts>
  <Company>Statens IT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Nikolaj Helm-Petersen</dc:creator>
  <cp:lastModifiedBy>Steen Bruun Jensen</cp:lastModifiedBy>
  <cp:lastPrinted>2015-10-04T13:09:25Z</cp:lastPrinted>
  <dcterms:created xsi:type="dcterms:W3CDTF">2015-08-23T12:51:32Z</dcterms:created>
  <dcterms:modified xsi:type="dcterms:W3CDTF">2015-12-01T11:54:41Z</dcterms:modified>
</cp:coreProperties>
</file>