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1280" windowHeight="7950"/>
  </bookViews>
  <sheets>
    <sheet name="Rådata 2007-2015" sheetId="1" r:id="rId1"/>
    <sheet name="Institutionsdata" sheetId="2" r:id="rId2"/>
  </sheets>
  <calcPr calcId="145621"/>
</workbook>
</file>

<file path=xl/calcChain.xml><?xml version="1.0" encoding="utf-8"?>
<calcChain xmlns="http://schemas.openxmlformats.org/spreadsheetml/2006/main">
  <c r="BG193" i="1" l="1"/>
  <c r="BI186" i="1" s="1"/>
  <c r="BI187" i="1"/>
  <c r="BH187" i="1"/>
  <c r="BH186" i="1"/>
  <c r="BI185" i="1"/>
  <c r="BH185" i="1"/>
  <c r="BI184" i="1"/>
  <c r="BH184" i="1"/>
  <c r="V182" i="1"/>
  <c r="AX181" i="1"/>
  <c r="AS181" i="1"/>
  <c r="U181" i="1"/>
  <c r="AV180" i="1"/>
  <c r="Y180" i="1"/>
  <c r="I180" i="1"/>
  <c r="AC179" i="1"/>
  <c r="AG178" i="1"/>
  <c r="N178" i="1"/>
  <c r="E178" i="1"/>
  <c r="C177" i="1"/>
  <c r="AQ176" i="1"/>
  <c r="AA176" i="1"/>
  <c r="O175" i="1"/>
  <c r="F175" i="1"/>
  <c r="AF174" i="1"/>
  <c r="M174" i="1"/>
  <c r="AX172" i="1"/>
  <c r="AW172" i="1"/>
  <c r="AV172" i="1"/>
  <c r="AU172" i="1"/>
  <c r="AT172" i="1"/>
  <c r="AS172" i="1"/>
  <c r="AS182" i="1" s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M182" i="1" s="1"/>
  <c r="L172" i="1"/>
  <c r="K172" i="1"/>
  <c r="J172" i="1"/>
  <c r="I172" i="1"/>
  <c r="H172" i="1"/>
  <c r="G172" i="1"/>
  <c r="F172" i="1"/>
  <c r="E172" i="1"/>
  <c r="D172" i="1"/>
  <c r="C172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E181" i="1" s="1"/>
  <c r="D171" i="1"/>
  <c r="C171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K180" i="1" s="1"/>
  <c r="AJ170" i="1"/>
  <c r="AI170" i="1"/>
  <c r="AH170" i="1"/>
  <c r="AG170" i="1"/>
  <c r="AF170" i="1"/>
  <c r="AE170" i="1"/>
  <c r="AD170" i="1"/>
  <c r="AC170" i="1"/>
  <c r="AB170" i="1"/>
  <c r="AA170" i="1"/>
  <c r="Y170" i="1"/>
  <c r="X170" i="1"/>
  <c r="W170" i="1"/>
  <c r="W180" i="1" s="1"/>
  <c r="U170" i="1"/>
  <c r="T170" i="1"/>
  <c r="S170" i="1"/>
  <c r="R170" i="1"/>
  <c r="Q170" i="1"/>
  <c r="P170" i="1"/>
  <c r="O170" i="1"/>
  <c r="N170" i="1"/>
  <c r="M170" i="1"/>
  <c r="L170" i="1"/>
  <c r="K170" i="1"/>
  <c r="J170" i="1"/>
  <c r="J180" i="1" s="1"/>
  <c r="I170" i="1"/>
  <c r="H170" i="1"/>
  <c r="G170" i="1"/>
  <c r="F170" i="1"/>
  <c r="E170" i="1"/>
  <c r="D170" i="1"/>
  <c r="C170" i="1"/>
  <c r="AX169" i="1"/>
  <c r="AW169" i="1"/>
  <c r="AV169" i="1"/>
  <c r="AU169" i="1"/>
  <c r="AT169" i="1"/>
  <c r="AS169" i="1"/>
  <c r="AR169" i="1"/>
  <c r="AQ169" i="1"/>
  <c r="AP169" i="1"/>
  <c r="AP179" i="1" s="1"/>
  <c r="AO169" i="1"/>
  <c r="AO179" i="1" s="1"/>
  <c r="AN169" i="1"/>
  <c r="AM169" i="1"/>
  <c r="AL169" i="1"/>
  <c r="AK169" i="1"/>
  <c r="AJ169" i="1"/>
  <c r="AI169" i="1"/>
  <c r="AI179" i="1" s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W179" i="1" s="1"/>
  <c r="V169" i="1"/>
  <c r="U169" i="1"/>
  <c r="T169" i="1"/>
  <c r="S169" i="1"/>
  <c r="R169" i="1"/>
  <c r="Q169" i="1"/>
  <c r="Q179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AX168" i="1"/>
  <c r="AW168" i="1"/>
  <c r="AW178" i="1" s="1"/>
  <c r="AV168" i="1"/>
  <c r="AU168" i="1"/>
  <c r="AT168" i="1"/>
  <c r="AS168" i="1"/>
  <c r="AR168" i="1"/>
  <c r="AQ168" i="1"/>
  <c r="AP168" i="1"/>
  <c r="AO168" i="1"/>
  <c r="AN168" i="1"/>
  <c r="AM168" i="1"/>
  <c r="AM178" i="1" s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F178" i="1" s="1"/>
  <c r="E168" i="1"/>
  <c r="D168" i="1"/>
  <c r="C168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L177" i="1" s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S177" i="1" s="1"/>
  <c r="R167" i="1"/>
  <c r="Q167" i="1"/>
  <c r="P167" i="1"/>
  <c r="O167" i="1"/>
  <c r="O177" i="1" s="1"/>
  <c r="N167" i="1"/>
  <c r="N177" i="1" s="1"/>
  <c r="M167" i="1"/>
  <c r="L167" i="1"/>
  <c r="K167" i="1"/>
  <c r="J167" i="1"/>
  <c r="I167" i="1"/>
  <c r="H167" i="1"/>
  <c r="G167" i="1"/>
  <c r="G177" i="1" s="1"/>
  <c r="F167" i="1"/>
  <c r="E167" i="1"/>
  <c r="D167" i="1"/>
  <c r="C167" i="1"/>
  <c r="AU166" i="1"/>
  <c r="AT166" i="1"/>
  <c r="AS166" i="1"/>
  <c r="AR166" i="1"/>
  <c r="AR176" i="1" s="1"/>
  <c r="AQ166" i="1"/>
  <c r="AP166" i="1"/>
  <c r="AO166" i="1"/>
  <c r="AN166" i="1"/>
  <c r="AN176" i="1" s="1"/>
  <c r="AM166" i="1"/>
  <c r="AM176" i="1" s="1"/>
  <c r="AL166" i="1"/>
  <c r="AL176" i="1" s="1"/>
  <c r="AK166" i="1"/>
  <c r="AJ166" i="1"/>
  <c r="AJ176" i="1" s="1"/>
  <c r="AI166" i="1"/>
  <c r="AH166" i="1"/>
  <c r="AG166" i="1"/>
  <c r="AF166" i="1"/>
  <c r="AF176" i="1" s="1"/>
  <c r="AE166" i="1"/>
  <c r="AD166" i="1"/>
  <c r="AC166" i="1"/>
  <c r="AB166" i="1"/>
  <c r="AB176" i="1" s="1"/>
  <c r="AA166" i="1"/>
  <c r="Z166" i="1"/>
  <c r="Y166" i="1"/>
  <c r="X166" i="1"/>
  <c r="W166" i="1"/>
  <c r="V166" i="1"/>
  <c r="U166" i="1"/>
  <c r="T166" i="1"/>
  <c r="T176" i="1" s="1"/>
  <c r="S166" i="1"/>
  <c r="R166" i="1"/>
  <c r="Q166" i="1"/>
  <c r="P166" i="1"/>
  <c r="P176" i="1" s="1"/>
  <c r="O166" i="1"/>
  <c r="N166" i="1"/>
  <c r="M166" i="1"/>
  <c r="L166" i="1"/>
  <c r="K166" i="1"/>
  <c r="J166" i="1"/>
  <c r="I166" i="1"/>
  <c r="H166" i="1"/>
  <c r="G166" i="1"/>
  <c r="F166" i="1"/>
  <c r="E166" i="1"/>
  <c r="D166" i="1"/>
  <c r="D176" i="1" s="1"/>
  <c r="C166" i="1"/>
  <c r="AU165" i="1"/>
  <c r="AT165" i="1"/>
  <c r="AS165" i="1"/>
  <c r="AS175" i="1" s="1"/>
  <c r="AR165" i="1"/>
  <c r="AQ165" i="1"/>
  <c r="AP165" i="1"/>
  <c r="AO165" i="1"/>
  <c r="AN165" i="1"/>
  <c r="AM165" i="1"/>
  <c r="AM175" i="1" s="1"/>
  <c r="AL165" i="1"/>
  <c r="AK165" i="1"/>
  <c r="AJ165" i="1"/>
  <c r="AI165" i="1"/>
  <c r="AH165" i="1"/>
  <c r="AG165" i="1"/>
  <c r="AG175" i="1" s="1"/>
  <c r="AF165" i="1"/>
  <c r="AE165" i="1"/>
  <c r="AD165" i="1"/>
  <c r="AC165" i="1"/>
  <c r="AC175" i="1" s="1"/>
  <c r="AB165" i="1"/>
  <c r="AA165" i="1"/>
  <c r="Z165" i="1"/>
  <c r="Y165" i="1"/>
  <c r="X165" i="1"/>
  <c r="W165" i="1"/>
  <c r="V165" i="1"/>
  <c r="V175" i="1" s="1"/>
  <c r="U165" i="1"/>
  <c r="U175" i="1" s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AU164" i="1"/>
  <c r="AU174" i="1" s="1"/>
  <c r="AT164" i="1"/>
  <c r="AT174" i="1" s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B174" i="1" s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Z134" i="1"/>
  <c r="Z170" i="1" s="1"/>
  <c r="Z180" i="1" s="1"/>
  <c r="V134" i="1"/>
  <c r="V170" i="1" s="1"/>
  <c r="V180" i="1" s="1"/>
  <c r="AX116" i="1"/>
  <c r="AW116" i="1"/>
  <c r="AV116" i="1"/>
  <c r="AU116" i="1"/>
  <c r="AU182" i="1" s="1"/>
  <c r="AT116" i="1"/>
  <c r="AS116" i="1"/>
  <c r="AR116" i="1"/>
  <c r="AQ116" i="1"/>
  <c r="AP116" i="1"/>
  <c r="AO116" i="1"/>
  <c r="AN116" i="1"/>
  <c r="AN182" i="1" s="1"/>
  <c r="AM116" i="1"/>
  <c r="AL116" i="1"/>
  <c r="AK116" i="1"/>
  <c r="AJ116" i="1"/>
  <c r="AJ182" i="1" s="1"/>
  <c r="AI116" i="1"/>
  <c r="AH116" i="1"/>
  <c r="AG116" i="1"/>
  <c r="AF116" i="1"/>
  <c r="AE116" i="1"/>
  <c r="AE182" i="1" s="1"/>
  <c r="AD116" i="1"/>
  <c r="AC116" i="1"/>
  <c r="AB116" i="1"/>
  <c r="AA116" i="1"/>
  <c r="Z116" i="1"/>
  <c r="Y116" i="1"/>
  <c r="X116" i="1"/>
  <c r="W116" i="1"/>
  <c r="W182" i="1" s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C182" i="1" s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I181" i="1" s="1"/>
  <c r="AH115" i="1"/>
  <c r="AH181" i="1" s="1"/>
  <c r="AG115" i="1"/>
  <c r="AF115" i="1"/>
  <c r="AE115" i="1"/>
  <c r="AD115" i="1"/>
  <c r="AC115" i="1"/>
  <c r="AB115" i="1"/>
  <c r="AA115" i="1"/>
  <c r="Z115" i="1"/>
  <c r="Y115" i="1"/>
  <c r="X115" i="1"/>
  <c r="W115" i="1"/>
  <c r="W181" i="1" s="1"/>
  <c r="V115" i="1"/>
  <c r="U115" i="1"/>
  <c r="T115" i="1"/>
  <c r="S115" i="1"/>
  <c r="R115" i="1"/>
  <c r="Q115" i="1"/>
  <c r="P115" i="1"/>
  <c r="P181" i="1" s="1"/>
  <c r="O115" i="1"/>
  <c r="N115" i="1"/>
  <c r="M115" i="1"/>
  <c r="L115" i="1"/>
  <c r="L181" i="1" s="1"/>
  <c r="K115" i="1"/>
  <c r="J115" i="1"/>
  <c r="I115" i="1"/>
  <c r="H115" i="1"/>
  <c r="G115" i="1"/>
  <c r="G181" i="1" s="1"/>
  <c r="F115" i="1"/>
  <c r="E115" i="1"/>
  <c r="D115" i="1"/>
  <c r="C115" i="1"/>
  <c r="AX114" i="1"/>
  <c r="AW114" i="1"/>
  <c r="AV114" i="1"/>
  <c r="AU114" i="1"/>
  <c r="AT114" i="1"/>
  <c r="AS114" i="1"/>
  <c r="AR114" i="1"/>
  <c r="AR180" i="1" s="1"/>
  <c r="AQ114" i="1"/>
  <c r="AP114" i="1"/>
  <c r="AO114" i="1"/>
  <c r="AN114" i="1"/>
  <c r="AM114" i="1"/>
  <c r="AM180" i="1" s="1"/>
  <c r="AL114" i="1"/>
  <c r="AK114" i="1"/>
  <c r="AJ114" i="1"/>
  <c r="AI114" i="1"/>
  <c r="AH114" i="1"/>
  <c r="AG114" i="1"/>
  <c r="AF114" i="1"/>
  <c r="AF180" i="1" s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N180" i="1" s="1"/>
  <c r="M114" i="1"/>
  <c r="L114" i="1"/>
  <c r="K114" i="1"/>
  <c r="J114" i="1"/>
  <c r="I114" i="1"/>
  <c r="H114" i="1"/>
  <c r="G114" i="1"/>
  <c r="F114" i="1"/>
  <c r="E114" i="1"/>
  <c r="D114" i="1"/>
  <c r="C114" i="1"/>
  <c r="AX113" i="1"/>
  <c r="AW113" i="1"/>
  <c r="AV113" i="1"/>
  <c r="AU113" i="1"/>
  <c r="AT113" i="1"/>
  <c r="AT179" i="1" s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L179" i="1" s="1"/>
  <c r="K113" i="1"/>
  <c r="J113" i="1"/>
  <c r="I113" i="1"/>
  <c r="H113" i="1"/>
  <c r="H179" i="1" s="1"/>
  <c r="G113" i="1"/>
  <c r="F113" i="1"/>
  <c r="E113" i="1"/>
  <c r="D113" i="1"/>
  <c r="C113" i="1"/>
  <c r="AX112" i="1"/>
  <c r="AW112" i="1"/>
  <c r="AV112" i="1"/>
  <c r="AU112" i="1"/>
  <c r="AT112" i="1"/>
  <c r="AS112" i="1"/>
  <c r="AR112" i="1"/>
  <c r="AR178" i="1" s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B178" i="1" s="1"/>
  <c r="AA112" i="1"/>
  <c r="Z112" i="1"/>
  <c r="V112" i="1"/>
  <c r="U112" i="1"/>
  <c r="T112" i="1"/>
  <c r="S112" i="1"/>
  <c r="R112" i="1"/>
  <c r="Q112" i="1"/>
  <c r="P112" i="1"/>
  <c r="O112" i="1"/>
  <c r="N112" i="1"/>
  <c r="M112" i="1"/>
  <c r="K112" i="1"/>
  <c r="G112" i="1"/>
  <c r="F112" i="1"/>
  <c r="E112" i="1"/>
  <c r="D112" i="1"/>
  <c r="C112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K177" i="1" s="1"/>
  <c r="AJ111" i="1"/>
  <c r="AI111" i="1"/>
  <c r="AH111" i="1"/>
  <c r="AG111" i="1"/>
  <c r="AF111" i="1"/>
  <c r="AE111" i="1"/>
  <c r="AD111" i="1"/>
  <c r="AC111" i="1"/>
  <c r="AB111" i="1"/>
  <c r="AA111" i="1"/>
  <c r="Z111" i="1"/>
  <c r="V111" i="1"/>
  <c r="U111" i="1"/>
  <c r="T111" i="1"/>
  <c r="S111" i="1"/>
  <c r="R111" i="1"/>
  <c r="R177" i="1" s="1"/>
  <c r="Q111" i="1"/>
  <c r="P111" i="1"/>
  <c r="O111" i="1"/>
  <c r="N111" i="1"/>
  <c r="M111" i="1"/>
  <c r="K111" i="1"/>
  <c r="G111" i="1"/>
  <c r="F111" i="1"/>
  <c r="E111" i="1"/>
  <c r="D111" i="1"/>
  <c r="C111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V110" i="1"/>
  <c r="U110" i="1"/>
  <c r="T110" i="1"/>
  <c r="S110" i="1"/>
  <c r="S176" i="1" s="1"/>
  <c r="R110" i="1"/>
  <c r="Q110" i="1"/>
  <c r="P110" i="1"/>
  <c r="O110" i="1"/>
  <c r="N110" i="1"/>
  <c r="M110" i="1"/>
  <c r="M176" i="1" s="1"/>
  <c r="K110" i="1"/>
  <c r="G110" i="1"/>
  <c r="F110" i="1"/>
  <c r="E110" i="1"/>
  <c r="D110" i="1"/>
  <c r="C110" i="1"/>
  <c r="AU109" i="1"/>
  <c r="AT109" i="1"/>
  <c r="AS109" i="1"/>
  <c r="AR109" i="1"/>
  <c r="AQ109" i="1"/>
  <c r="AP109" i="1"/>
  <c r="AM109" i="1"/>
  <c r="AJ109" i="1"/>
  <c r="AI109" i="1"/>
  <c r="AH109" i="1"/>
  <c r="AH175" i="1" s="1"/>
  <c r="AG109" i="1"/>
  <c r="AF109" i="1"/>
  <c r="AE109" i="1"/>
  <c r="AD109" i="1"/>
  <c r="AC109" i="1"/>
  <c r="AB109" i="1"/>
  <c r="AA109" i="1"/>
  <c r="Z109" i="1"/>
  <c r="V109" i="1"/>
  <c r="U109" i="1"/>
  <c r="T109" i="1"/>
  <c r="S109" i="1"/>
  <c r="R109" i="1"/>
  <c r="Q109" i="1"/>
  <c r="P109" i="1"/>
  <c r="O109" i="1"/>
  <c r="N109" i="1"/>
  <c r="M109" i="1"/>
  <c r="K109" i="1"/>
  <c r="G109" i="1"/>
  <c r="F109" i="1"/>
  <c r="E109" i="1"/>
  <c r="D109" i="1"/>
  <c r="C109" i="1"/>
  <c r="AU108" i="1"/>
  <c r="AT108" i="1"/>
  <c r="AS108" i="1"/>
  <c r="AR108" i="1"/>
  <c r="AQ108" i="1"/>
  <c r="AP108" i="1"/>
  <c r="AO108" i="1"/>
  <c r="AN108" i="1"/>
  <c r="AN174" i="1" s="1"/>
  <c r="AI108" i="1"/>
  <c r="AH108" i="1"/>
  <c r="AG108" i="1"/>
  <c r="AF108" i="1"/>
  <c r="AE108" i="1"/>
  <c r="AD108" i="1"/>
  <c r="AC108" i="1"/>
  <c r="AB108" i="1"/>
  <c r="AA108" i="1"/>
  <c r="Z108" i="1"/>
  <c r="V108" i="1"/>
  <c r="U108" i="1"/>
  <c r="U174" i="1" s="1"/>
  <c r="T108" i="1"/>
  <c r="S108" i="1"/>
  <c r="R108" i="1"/>
  <c r="Q108" i="1"/>
  <c r="Q174" i="1" s="1"/>
  <c r="P108" i="1"/>
  <c r="O108" i="1"/>
  <c r="N108" i="1"/>
  <c r="M108" i="1"/>
  <c r="K108" i="1"/>
  <c r="G108" i="1"/>
  <c r="F108" i="1"/>
  <c r="E108" i="1"/>
  <c r="E174" i="1" s="1"/>
  <c r="D108" i="1"/>
  <c r="C108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I182" i="1" s="1"/>
  <c r="AH87" i="1"/>
  <c r="AG87" i="1"/>
  <c r="AF87" i="1"/>
  <c r="AE87" i="1"/>
  <c r="AD87" i="1"/>
  <c r="AC87" i="1"/>
  <c r="AB87" i="1"/>
  <c r="AA87" i="1"/>
  <c r="AA182" i="1" s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G182" i="1" s="1"/>
  <c r="F87" i="1"/>
  <c r="E87" i="1"/>
  <c r="D87" i="1"/>
  <c r="C87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M181" i="1" s="1"/>
  <c r="AL86" i="1"/>
  <c r="AK86" i="1"/>
  <c r="AJ86" i="1"/>
  <c r="AI86" i="1"/>
  <c r="AH86" i="1"/>
  <c r="AG86" i="1"/>
  <c r="AF86" i="1"/>
  <c r="AE86" i="1"/>
  <c r="AD86" i="1"/>
  <c r="AC86" i="1"/>
  <c r="AB86" i="1"/>
  <c r="AA86" i="1"/>
  <c r="AA181" i="1" s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K181" i="1" s="1"/>
  <c r="J86" i="1"/>
  <c r="I86" i="1"/>
  <c r="H86" i="1"/>
  <c r="G86" i="1"/>
  <c r="F86" i="1"/>
  <c r="E86" i="1"/>
  <c r="D86" i="1"/>
  <c r="C86" i="1"/>
  <c r="AX85" i="1"/>
  <c r="AW85" i="1"/>
  <c r="AV85" i="1"/>
  <c r="AU85" i="1"/>
  <c r="AT85" i="1"/>
  <c r="AS85" i="1"/>
  <c r="AR85" i="1"/>
  <c r="AQ85" i="1"/>
  <c r="AQ180" i="1" s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C85" i="1"/>
  <c r="AB85" i="1"/>
  <c r="AA85" i="1"/>
  <c r="Y85" i="1"/>
  <c r="X85" i="1"/>
  <c r="W85" i="1"/>
  <c r="U85" i="1"/>
  <c r="T85" i="1"/>
  <c r="S85" i="1"/>
  <c r="S180" i="1" s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C180" i="1" s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G179" i="1" s="1"/>
  <c r="F84" i="1"/>
  <c r="E84" i="1"/>
  <c r="D84" i="1"/>
  <c r="C84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V83" i="1"/>
  <c r="U83" i="1"/>
  <c r="T83" i="1"/>
  <c r="T178" i="1" s="1"/>
  <c r="S83" i="1"/>
  <c r="R83" i="1"/>
  <c r="Q83" i="1"/>
  <c r="P83" i="1"/>
  <c r="O83" i="1"/>
  <c r="N83" i="1"/>
  <c r="M83" i="1"/>
  <c r="K83" i="1"/>
  <c r="G83" i="1"/>
  <c r="F83" i="1"/>
  <c r="E83" i="1"/>
  <c r="D83" i="1"/>
  <c r="C83" i="1"/>
  <c r="AX82" i="1"/>
  <c r="AW82" i="1"/>
  <c r="AV82" i="1"/>
  <c r="AV177" i="1" s="1"/>
  <c r="AU82" i="1"/>
  <c r="AT82" i="1"/>
  <c r="AS82" i="1"/>
  <c r="AR82" i="1"/>
  <c r="AQ82" i="1"/>
  <c r="AP82" i="1"/>
  <c r="AP177" i="1" s="1"/>
  <c r="AO82" i="1"/>
  <c r="AN82" i="1"/>
  <c r="AM82" i="1"/>
  <c r="AL82" i="1"/>
  <c r="AK82" i="1"/>
  <c r="AJ82" i="1"/>
  <c r="AI82" i="1"/>
  <c r="AH82" i="1"/>
  <c r="AG82" i="1"/>
  <c r="AF82" i="1"/>
  <c r="AF177" i="1" s="1"/>
  <c r="AE82" i="1"/>
  <c r="AD82" i="1"/>
  <c r="AC82" i="1"/>
  <c r="AB82" i="1"/>
  <c r="AA82" i="1"/>
  <c r="Z82" i="1"/>
  <c r="Z177" i="1" s="1"/>
  <c r="V82" i="1"/>
  <c r="U82" i="1"/>
  <c r="T82" i="1"/>
  <c r="S82" i="1"/>
  <c r="R82" i="1"/>
  <c r="Q82" i="1"/>
  <c r="P82" i="1"/>
  <c r="O82" i="1"/>
  <c r="N82" i="1"/>
  <c r="M82" i="1"/>
  <c r="M177" i="1" s="1"/>
  <c r="K82" i="1"/>
  <c r="G82" i="1"/>
  <c r="F82" i="1"/>
  <c r="E82" i="1"/>
  <c r="D82" i="1"/>
  <c r="C82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V81" i="1"/>
  <c r="U81" i="1"/>
  <c r="T81" i="1"/>
  <c r="S81" i="1"/>
  <c r="R81" i="1"/>
  <c r="Q81" i="1"/>
  <c r="P81" i="1"/>
  <c r="O81" i="1"/>
  <c r="N81" i="1"/>
  <c r="M81" i="1"/>
  <c r="K81" i="1"/>
  <c r="G81" i="1"/>
  <c r="F81" i="1"/>
  <c r="E81" i="1"/>
  <c r="D81" i="1"/>
  <c r="C81" i="1"/>
  <c r="AU80" i="1"/>
  <c r="AT80" i="1"/>
  <c r="AS80" i="1"/>
  <c r="AR80" i="1"/>
  <c r="AR175" i="1" s="1"/>
  <c r="AQ80" i="1"/>
  <c r="AP80" i="1"/>
  <c r="AM80" i="1"/>
  <c r="AJ80" i="1"/>
  <c r="AI80" i="1"/>
  <c r="AH80" i="1"/>
  <c r="AG80" i="1"/>
  <c r="AF80" i="1"/>
  <c r="AE80" i="1"/>
  <c r="AD80" i="1"/>
  <c r="AC80" i="1"/>
  <c r="AB80" i="1"/>
  <c r="AA80" i="1"/>
  <c r="Z80" i="1"/>
  <c r="V80" i="1"/>
  <c r="U80" i="1"/>
  <c r="T80" i="1"/>
  <c r="S80" i="1"/>
  <c r="R80" i="1"/>
  <c r="Q80" i="1"/>
  <c r="P80" i="1"/>
  <c r="O80" i="1"/>
  <c r="N80" i="1"/>
  <c r="M80" i="1"/>
  <c r="K80" i="1"/>
  <c r="G80" i="1"/>
  <c r="F80" i="1"/>
  <c r="E80" i="1"/>
  <c r="D80" i="1"/>
  <c r="C80" i="1"/>
  <c r="AU79" i="1"/>
  <c r="AT79" i="1"/>
  <c r="AS79" i="1"/>
  <c r="AR79" i="1"/>
  <c r="AQ79" i="1"/>
  <c r="AP79" i="1"/>
  <c r="AN79" i="1"/>
  <c r="AI79" i="1"/>
  <c r="AH79" i="1"/>
  <c r="AG79" i="1"/>
  <c r="AF79" i="1"/>
  <c r="AE79" i="1"/>
  <c r="AD79" i="1"/>
  <c r="AC79" i="1"/>
  <c r="AB79" i="1"/>
  <c r="AA79" i="1"/>
  <c r="Z79" i="1"/>
  <c r="V79" i="1"/>
  <c r="U79" i="1"/>
  <c r="T79" i="1"/>
  <c r="S79" i="1"/>
  <c r="R79" i="1"/>
  <c r="Q79" i="1"/>
  <c r="P79" i="1"/>
  <c r="O79" i="1"/>
  <c r="N79" i="1"/>
  <c r="M79" i="1"/>
  <c r="K79" i="1"/>
  <c r="G79" i="1"/>
  <c r="F79" i="1"/>
  <c r="E79" i="1"/>
  <c r="D79" i="1"/>
  <c r="C79" i="1"/>
  <c r="AD76" i="1"/>
  <c r="AD85" i="1" s="1"/>
  <c r="Z76" i="1"/>
  <c r="Z85" i="1" s="1"/>
  <c r="V76" i="1"/>
  <c r="V85" i="1" s="1"/>
  <c r="AR177" i="1" l="1"/>
  <c r="O180" i="1"/>
  <c r="AC174" i="1"/>
  <c r="AJ175" i="1"/>
  <c r="F174" i="1"/>
  <c r="R174" i="1"/>
  <c r="V174" i="1"/>
  <c r="Z174" i="1"/>
  <c r="AD174" i="1"/>
  <c r="AH174" i="1"/>
  <c r="AP174" i="1"/>
  <c r="E175" i="1"/>
  <c r="M175" i="1"/>
  <c r="Q175" i="1"/>
  <c r="K177" i="1"/>
  <c r="AA177" i="1"/>
  <c r="AE177" i="1"/>
  <c r="AI177" i="1"/>
  <c r="AM177" i="1"/>
  <c r="AQ177" i="1"/>
  <c r="AU177" i="1"/>
  <c r="C178" i="1"/>
  <c r="G178" i="1"/>
  <c r="K178" i="1"/>
  <c r="O178" i="1"/>
  <c r="S178" i="1"/>
  <c r="AA178" i="1"/>
  <c r="AE178" i="1"/>
  <c r="AI178" i="1"/>
  <c r="AQ178" i="1"/>
  <c r="AU178" i="1"/>
  <c r="C179" i="1"/>
  <c r="K179" i="1"/>
  <c r="O179" i="1"/>
  <c r="S179" i="1"/>
  <c r="AA179" i="1"/>
  <c r="AE179" i="1"/>
  <c r="AM179" i="1"/>
  <c r="AQ179" i="1"/>
  <c r="G180" i="1"/>
  <c r="K180" i="1"/>
  <c r="AC180" i="1"/>
  <c r="AG180" i="1"/>
  <c r="AO180" i="1"/>
  <c r="AS180" i="1"/>
  <c r="AW180" i="1"/>
  <c r="I181" i="1"/>
  <c r="M181" i="1"/>
  <c r="Q181" i="1"/>
  <c r="Y181" i="1"/>
  <c r="AC181" i="1"/>
  <c r="AG181" i="1"/>
  <c r="AK181" i="1"/>
  <c r="AO181" i="1"/>
  <c r="AW181" i="1"/>
  <c r="E182" i="1"/>
  <c r="I182" i="1"/>
  <c r="U182" i="1"/>
  <c r="Y182" i="1"/>
  <c r="AC182" i="1"/>
  <c r="AG182" i="1"/>
  <c r="AK182" i="1"/>
  <c r="AO182" i="1"/>
  <c r="AW182" i="1"/>
  <c r="AD175" i="1"/>
  <c r="E176" i="1"/>
  <c r="AB177" i="1"/>
  <c r="P178" i="1"/>
  <c r="AN178" i="1"/>
  <c r="X179" i="1"/>
  <c r="AT181" i="1"/>
  <c r="R182" i="1"/>
  <c r="AU179" i="1"/>
  <c r="AG174" i="1"/>
  <c r="O176" i="1"/>
  <c r="N174" i="1"/>
  <c r="D174" i="1"/>
  <c r="P174" i="1"/>
  <c r="T174" i="1"/>
  <c r="AR174" i="1"/>
  <c r="C175" i="1"/>
  <c r="G175" i="1"/>
  <c r="K175" i="1"/>
  <c r="S175" i="1"/>
  <c r="AA175" i="1"/>
  <c r="AE175" i="1"/>
  <c r="AI175" i="1"/>
  <c r="AQ175" i="1"/>
  <c r="AU175" i="1"/>
  <c r="F176" i="1"/>
  <c r="N176" i="1"/>
  <c r="R176" i="1"/>
  <c r="V176" i="1"/>
  <c r="Z176" i="1"/>
  <c r="AD176" i="1"/>
  <c r="AH176" i="1"/>
  <c r="AP176" i="1"/>
  <c r="AT176" i="1"/>
  <c r="E177" i="1"/>
  <c r="Q177" i="1"/>
  <c r="U177" i="1"/>
  <c r="AC177" i="1"/>
  <c r="AG177" i="1"/>
  <c r="AO177" i="1"/>
  <c r="AS177" i="1"/>
  <c r="AW177" i="1"/>
  <c r="M178" i="1"/>
  <c r="Q178" i="1"/>
  <c r="U178" i="1"/>
  <c r="AC178" i="1"/>
  <c r="AK178" i="1"/>
  <c r="AO178" i="1"/>
  <c r="AS178" i="1"/>
  <c r="E179" i="1"/>
  <c r="I179" i="1"/>
  <c r="M179" i="1"/>
  <c r="U179" i="1"/>
  <c r="Y179" i="1"/>
  <c r="AG179" i="1"/>
  <c r="AK179" i="1"/>
  <c r="AS179" i="1"/>
  <c r="AW179" i="1"/>
  <c r="E180" i="1"/>
  <c r="M180" i="1"/>
  <c r="Q180" i="1"/>
  <c r="U180" i="1"/>
  <c r="AA180" i="1"/>
  <c r="AE180" i="1"/>
  <c r="AI180" i="1"/>
  <c r="AU180" i="1"/>
  <c r="C181" i="1"/>
  <c r="O181" i="1"/>
  <c r="S181" i="1"/>
  <c r="AE181" i="1"/>
  <c r="AQ181" i="1"/>
  <c r="AU181" i="1"/>
  <c r="K182" i="1"/>
  <c r="S182" i="1"/>
  <c r="AM182" i="1"/>
  <c r="AQ182" i="1"/>
  <c r="C174" i="1"/>
  <c r="G174" i="1"/>
  <c r="K174" i="1"/>
  <c r="O174" i="1"/>
  <c r="S174" i="1"/>
  <c r="AA174" i="1"/>
  <c r="AE174" i="1"/>
  <c r="AI174" i="1"/>
  <c r="AQ174" i="1"/>
  <c r="N175" i="1"/>
  <c r="R175" i="1"/>
  <c r="Z175" i="1"/>
  <c r="AP175" i="1"/>
  <c r="AT175" i="1"/>
  <c r="Q176" i="1"/>
  <c r="U176" i="1"/>
  <c r="AC176" i="1"/>
  <c r="AG176" i="1"/>
  <c r="AK176" i="1"/>
  <c r="AO176" i="1"/>
  <c r="AS176" i="1"/>
  <c r="D177" i="1"/>
  <c r="P177" i="1"/>
  <c r="T177" i="1"/>
  <c r="AJ177" i="1"/>
  <c r="AN177" i="1"/>
  <c r="D178" i="1"/>
  <c r="AF178" i="1"/>
  <c r="AJ178" i="1"/>
  <c r="AV178" i="1"/>
  <c r="D179" i="1"/>
  <c r="P179" i="1"/>
  <c r="T179" i="1"/>
  <c r="AF179" i="1"/>
  <c r="AJ179" i="1"/>
  <c r="AN179" i="1"/>
  <c r="AR179" i="1"/>
  <c r="AV179" i="1"/>
  <c r="D180" i="1"/>
  <c r="H180" i="1"/>
  <c r="AJ180" i="1"/>
  <c r="AN180" i="1"/>
  <c r="D181" i="1"/>
  <c r="H181" i="1"/>
  <c r="T181" i="1"/>
  <c r="X181" i="1"/>
  <c r="AF182" i="1"/>
  <c r="AR182" i="1"/>
  <c r="AV182" i="1"/>
  <c r="AS174" i="1"/>
  <c r="D175" i="1"/>
  <c r="P175" i="1"/>
  <c r="T175" i="1"/>
  <c r="AB175" i="1"/>
  <c r="AF175" i="1"/>
  <c r="C176" i="1"/>
  <c r="G176" i="1"/>
  <c r="K176" i="1"/>
  <c r="AE176" i="1"/>
  <c r="AI176" i="1"/>
  <c r="AU176" i="1"/>
  <c r="F177" i="1"/>
  <c r="V177" i="1"/>
  <c r="AD177" i="1"/>
  <c r="AH177" i="1"/>
  <c r="AT177" i="1"/>
  <c r="AX177" i="1"/>
  <c r="R178" i="1"/>
  <c r="V178" i="1"/>
  <c r="Z178" i="1"/>
  <c r="AD178" i="1"/>
  <c r="AH178" i="1"/>
  <c r="AL178" i="1"/>
  <c r="AP178" i="1"/>
  <c r="AT178" i="1"/>
  <c r="AX178" i="1"/>
  <c r="F179" i="1"/>
  <c r="J179" i="1"/>
  <c r="N179" i="1"/>
  <c r="R179" i="1"/>
  <c r="V179" i="1"/>
  <c r="Z179" i="1"/>
  <c r="AH179" i="1"/>
  <c r="AL179" i="1"/>
  <c r="AX179" i="1"/>
  <c r="F180" i="1"/>
  <c r="R180" i="1"/>
  <c r="AH180" i="1"/>
  <c r="AL180" i="1"/>
  <c r="AP180" i="1"/>
  <c r="AT180" i="1"/>
  <c r="AX180" i="1"/>
  <c r="F181" i="1"/>
  <c r="J181" i="1"/>
  <c r="N181" i="1"/>
  <c r="R181" i="1"/>
  <c r="V181" i="1"/>
  <c r="Z181" i="1"/>
  <c r="AL181" i="1"/>
  <c r="AP181" i="1"/>
  <c r="F182" i="1"/>
  <c r="J182" i="1"/>
  <c r="Z182" i="1"/>
  <c r="AH182" i="1"/>
  <c r="AL182" i="1"/>
  <c r="AP182" i="1"/>
  <c r="AT182" i="1"/>
  <c r="AX182" i="1"/>
  <c r="L180" i="1"/>
  <c r="P180" i="1"/>
  <c r="T180" i="1"/>
  <c r="X180" i="1"/>
  <c r="AF181" i="1"/>
  <c r="AJ181" i="1"/>
  <c r="AN181" i="1"/>
  <c r="AR181" i="1"/>
  <c r="AV181" i="1"/>
  <c r="D182" i="1"/>
  <c r="H182" i="1"/>
  <c r="L182" i="1"/>
  <c r="T182" i="1"/>
  <c r="X182" i="1"/>
  <c r="J32" i="2"/>
</calcChain>
</file>

<file path=xl/comments1.xml><?xml version="1.0" encoding="utf-8"?>
<comments xmlns="http://schemas.openxmlformats.org/spreadsheetml/2006/main">
  <authors>
    <author>Daniel Hansen</author>
    <author>Inie Nør Madsen</author>
    <author>Peter Rasmussen</author>
    <author>Malene Strømberg Rasmussen</author>
  </authors>
  <commentList>
    <comment ref="R12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D30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E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G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H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I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J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O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P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Q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AE30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31" authorId="1">
      <text>
        <r>
          <rPr>
            <sz val="9"/>
            <color indexed="81"/>
            <rFont val="Tahoma"/>
            <family val="2"/>
          </rPr>
          <t xml:space="preserve">Patentansøgning for den ene overtagne opfindelse er indgivet i 2014.
</t>
        </r>
      </text>
    </comment>
    <comment ref="N66" authorId="2">
      <text>
        <r>
          <rPr>
            <sz val="9"/>
            <color indexed="81"/>
            <rFont val="Tahoma"/>
            <family val="2"/>
          </rPr>
          <t>Stigning i juridisk årsværk er udelukkede et udtryk for at aktiviteten omkring udarbejdelse af aftaler i indikator 18-20 nu er inkluderet.</t>
        </r>
      </text>
    </comment>
    <comment ref="F67" authorId="1">
      <text>
        <r>
          <rPr>
            <sz val="9"/>
            <color indexed="81"/>
            <rFont val="Tahoma"/>
            <family val="2"/>
          </rPr>
          <t xml:space="preserve">Hertil kommer 21 prioritetsskabende patentansøgninger hvor virksomheder har forestået indlevering 
</t>
        </r>
      </text>
    </comment>
    <comment ref="N67" authorId="1">
      <text>
        <r>
          <rPr>
            <sz val="9"/>
            <color indexed="81"/>
            <rFont val="Tahoma"/>
            <family val="2"/>
          </rPr>
          <t xml:space="preserve">Heri indgår overvejende juridiske årsværk relateret til udarbejdelse af forskningsaftaler med offentlig og private organisationer
</t>
        </r>
      </text>
    </comment>
    <comment ref="AB67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75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AB76" authorId="0">
      <text>
        <r>
          <rPr>
            <sz val="9"/>
            <color indexed="81"/>
            <rFont val="Tahoma"/>
            <family val="2"/>
          </rPr>
          <t>Heraf 1 med Region Midtjylland og 1 med Aalborg Universitet</t>
        </r>
      </text>
    </comment>
    <comment ref="AB77" authorId="1">
      <text>
        <r>
          <rPr>
            <sz val="9"/>
            <color indexed="81"/>
            <rFont val="Tahoma"/>
            <family val="2"/>
          </rPr>
          <t>Pulmopharma har en optionsaftale med AU</t>
        </r>
      </text>
    </comment>
    <comment ref="R96" authorId="3">
      <text>
        <r>
          <rPr>
            <b/>
            <sz val="9"/>
            <color indexed="81"/>
            <rFont val="Tahoma"/>
            <family val="2"/>
          </rPr>
          <t>Malene Strømberg Rasmussen:</t>
        </r>
        <r>
          <rPr>
            <sz val="9"/>
            <color indexed="81"/>
            <rFont val="Tahoma"/>
            <family val="2"/>
          </rPr>
          <t xml:space="preserve">
Rettet fra 110.000 til 89.159 efter aftale med Marianne Simonsen, jf. mail d. 22/4-14</t>
        </r>
      </text>
    </comment>
    <comment ref="AR106" authorId="1">
      <text>
        <r>
          <rPr>
            <sz val="9"/>
            <color indexed="81"/>
            <rFont val="Tahoma"/>
            <family val="2"/>
          </rPr>
          <t>Egne patenter. Herudover har vi indlicenseret 5 patentfamilier som indgår i vores teknologisalg</t>
        </r>
      </text>
    </comment>
    <comment ref="M124" authorId="1">
      <text>
        <r>
          <rPr>
            <sz val="9"/>
            <color indexed="81"/>
            <rFont val="Tahoma"/>
            <family val="2"/>
          </rPr>
          <t>Antal årsværk har været markant reduceret i 2012 grundet en række barsler</t>
        </r>
      </text>
    </comment>
    <comment ref="AF124" authorId="1">
      <text>
        <r>
          <rPr>
            <sz val="9"/>
            <color indexed="81"/>
            <rFont val="Tahoma"/>
            <family val="2"/>
          </rPr>
          <t>Fra probiotika</t>
        </r>
      </text>
    </comment>
    <comment ref="AB133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134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B179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AB180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comments2.xml><?xml version="1.0" encoding="utf-8"?>
<comments xmlns="http://schemas.openxmlformats.org/spreadsheetml/2006/main">
  <authors>
    <author>Daniel Hansen</author>
  </authors>
  <commentList>
    <comment ref="H128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H227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H303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H304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sharedStrings.xml><?xml version="1.0" encoding="utf-8"?>
<sst xmlns="http://schemas.openxmlformats.org/spreadsheetml/2006/main" count="1537" uniqueCount="114">
  <si>
    <t>Institutionens navn</t>
  </si>
  <si>
    <t>År</t>
  </si>
  <si>
    <t>4. Hvor mange patenter er der udstedt i alt til institutionen?</t>
  </si>
  <si>
    <t>I alt</t>
  </si>
  <si>
    <t>Universiteter (8)</t>
  </si>
  <si>
    <t>CBS</t>
  </si>
  <si>
    <t>.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</si>
  <si>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</si>
  <si>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</si>
  <si>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</si>
  <si>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</si>
  <si>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</si>
  <si>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</si>
  <si>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</si>
  <si>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Universiteter i alt</t>
  </si>
  <si>
    <t>Sektorforskningsinstitutioner (2)</t>
  </si>
  <si>
    <t>GEUS</t>
  </si>
  <si>
    <t>Statens Serum Institut</t>
  </si>
  <si>
    <t>Sektorforskningsinstitutioner i alt</t>
  </si>
  <si>
    <t>Sygehusforvaltninger (4)</t>
  </si>
  <si>
    <t>Region Hovedstaden (Tectra)</t>
  </si>
  <si>
    <t>Region Midtjylland</t>
  </si>
  <si>
    <t>Region Nordjylland (Aalborg Sygehus)</t>
  </si>
  <si>
    <t>Region Syddanmark (Odense Univ.hospital)</t>
  </si>
  <si>
    <t>Sygehusforvaltninger i alt</t>
  </si>
  <si>
    <t>Totalt (14 institutioner)</t>
  </si>
  <si>
    <t xml:space="preserve">1. Samlet antal anmeldte opfindelser fra institutionens forskere </t>
  </si>
  <si>
    <t xml:space="preserve">1A. Hvor mange af de anmeldte opfindelser er fællesopfindelser, hvor den samme opfindelse samtidig er anmeldt til en eller flere andre institutioner omfattet af forskerpatentloven? </t>
  </si>
  <si>
    <t xml:space="preserve">2. Hvor mange opfindelser har institutionen overtaget rettighederne til? </t>
  </si>
  <si>
    <t>3. For hvor mange opfindelser har institutionen indgivet en prioritetsskabende patentansøgning?</t>
  </si>
  <si>
    <t>3 A. Heraf antallet af prioritetsskabende patentansøgninger (angivet under 3) indgivet sammen med en anden dansk institution omfattet af forskerpatentloven?</t>
  </si>
  <si>
    <t>6. Antal årsværk beskæftiget med teknologioverførsel</t>
  </si>
  <si>
    <t>7. Hvilken primær uddannelsesmæssig baggrund har medarbejderne i institutionens teknologioverførselsenhed (angives i årsværk)?</t>
  </si>
  <si>
    <t>7A. Juridisk i alt</t>
  </si>
  <si>
    <t>7B. Økonomisk i alt (forretningsorienteret tilgang)</t>
  </si>
  <si>
    <t>7C. Teknisk/Naturvidenskabelig i alt</t>
  </si>
  <si>
    <t>7D. Andet i alt (Herunder HK)</t>
  </si>
  <si>
    <t xml:space="preserve">9. Antal licensaftaler indgået </t>
  </si>
  <si>
    <t>9A. Patentrettigheder</t>
  </si>
  <si>
    <t>9B. Softwarerettigheder</t>
  </si>
  <si>
    <t>9C. Brugsmodelrettigheder</t>
  </si>
  <si>
    <t>Antal licensaftaler i alt (9A - 9C)</t>
  </si>
  <si>
    <t>10. Samlet antal salgsaftaler</t>
  </si>
  <si>
    <t>Antal salgsaftaler i alt (10A - 10C)</t>
  </si>
  <si>
    <t>12. Samlet antal spinouts etableret på baggrund af aftaler</t>
  </si>
  <si>
    <t>12B. Hvor mange virksomheder er der stiftet på baggrund af aftaler med institutionen  efter forskerpatentlovens § 12, stk. 2?</t>
  </si>
  <si>
    <t>12A. Hvor mange virksomheder er der stiftet på baggrund af aftaler med institutionen  efter forskerpatentlovens § 14, stk. 1.</t>
  </si>
  <si>
    <t>Antal spinouts i alt (12A-12B)</t>
  </si>
  <si>
    <t>13. I hvor mange tilfælde har institutionen erhvervet ejerandele som betaling for immaterielle rettigheder?</t>
  </si>
  <si>
    <t>14A. Fra licensaftaler (patentrettigheder)</t>
  </si>
  <si>
    <t>14B. Fra licensaftaler (softwarerettigheder)</t>
  </si>
  <si>
    <t>14C. Fra licensaftaler (brugsmodelrettigheder)</t>
  </si>
  <si>
    <t>14D. Fra salgsaftaler (patentrettigheder)</t>
  </si>
  <si>
    <t>14E. Fra salgsaftaler (softwarerettigheder)</t>
  </si>
  <si>
    <t>14F. Fra salgsaftaler (brugsmodelrettigheder)</t>
  </si>
  <si>
    <t>14G. Fra opfindervederlag jf. § 12, stk. 2 i forskerpatentloven</t>
  </si>
  <si>
    <t>14H. Realiseret ved salg af ejerandele i spinout(s) mv.</t>
  </si>
  <si>
    <t>14I. Afkast fra ejerandele i spinout(s) mv. (udbytte af ejerandele)</t>
  </si>
  <si>
    <t>14J. Afkast fra ejerandele i § 4 selskaber efter lov om teknologioverførsel ved offentlige forskningsinstitutioner (udbytte af ejerandele)</t>
  </si>
  <si>
    <t>14K. Refusion af afholdte udgifter til rettighedsbeskyttelse</t>
  </si>
  <si>
    <t>Indtægter fra kommercialisering i alt 14A - 14K</t>
  </si>
  <si>
    <t>15. Samlet patentportefølje</t>
  </si>
  <si>
    <t>14. Institutionens bruttoindtægter fra kommercialisering (1000 kr.)</t>
  </si>
  <si>
    <t>3 B.* Heraf antallet af prioritetsskabende patentansøgninger (angivet under 3) indgivet sammen med danske virksomheder?</t>
  </si>
  <si>
    <t>3 C.* Heraf antallet af prioritetsskabende patentansøgninger (angivet under 3) indgivet sammen med et eller flere udenlandske universiteter eller en eller flere udenlandske forskningsinstitutioner?*</t>
  </si>
  <si>
    <t>3 D.* Heraf antallet af prioritetsskabende patentansøgninger (angivet under 3) indgivet sammen med en eller flere udenlandske virksomheder?</t>
  </si>
  <si>
    <t>5.* For hvor mange opfindelser har institutionen indgivet ansøgning om brugsmodelrettigheder?</t>
  </si>
  <si>
    <t>10A.* Patentrettigheder</t>
  </si>
  <si>
    <t>10B.* Softwarerettigheder</t>
  </si>
  <si>
    <t>10C.* Brugsmodelrettigheder</t>
  </si>
  <si>
    <t>Indberettede 
opfindelser</t>
  </si>
  <si>
    <t>Patentan-
søgninger</t>
  </si>
  <si>
    <t>Udstedte patenter</t>
  </si>
  <si>
    <t>Licens-, salgs- og optionsaftaler (inkl. software)</t>
  </si>
  <si>
    <t>Samlet licensporte-
følje (eksl. software)</t>
  </si>
  <si>
    <t>Spinoutvirk-
somheder etableret</t>
  </si>
  <si>
    <t>Personale til teknologiover-
førsel (fuldtid årsværk)</t>
  </si>
  <si>
    <t>Udgifter til rettigheds-
beskyttelse mv. (i 1.000 kr.)</t>
  </si>
  <si>
    <t>Indtægter fra kommerciali-
sering 
(i 1.000 kr.)</t>
  </si>
  <si>
    <r>
      <t>Danmarks Tekniske Universitet</t>
    </r>
    <r>
      <rPr>
        <vertAlign val="superscript"/>
        <sz val="8"/>
        <rFont val="Arial"/>
        <family val="2"/>
      </rPr>
      <t>1</t>
    </r>
  </si>
  <si>
    <r>
      <t>Københavns Universitet</t>
    </r>
    <r>
      <rPr>
        <vertAlign val="superscript"/>
        <sz val="8"/>
        <rFont val="Arial"/>
        <family val="2"/>
      </rPr>
      <t>2</t>
    </r>
  </si>
  <si>
    <r>
      <t>Aalborg Universitet</t>
    </r>
    <r>
      <rPr>
        <vertAlign val="superscript"/>
        <sz val="8"/>
        <rFont val="Arial"/>
        <family val="2"/>
      </rPr>
      <t>3</t>
    </r>
  </si>
  <si>
    <r>
      <t>Aarhus Universitet</t>
    </r>
    <r>
      <rPr>
        <vertAlign val="superscript"/>
        <sz val="8"/>
        <rFont val="Arial"/>
        <family val="2"/>
      </rPr>
      <t>4</t>
    </r>
  </si>
  <si>
    <r>
      <t>Region Hovedstaden (Tectra)</t>
    </r>
    <r>
      <rPr>
        <vertAlign val="superscript"/>
        <sz val="8"/>
        <rFont val="Arial"/>
        <family val="2"/>
      </rPr>
      <t>5</t>
    </r>
  </si>
  <si>
    <r>
      <t>Region Midtjylland</t>
    </r>
    <r>
      <rPr>
        <vertAlign val="superscript"/>
        <sz val="8"/>
        <rFont val="Arial"/>
        <family val="2"/>
      </rPr>
      <t>6</t>
    </r>
  </si>
  <si>
    <r>
      <t>Region Nordjylland (Aalborg Sygehus)</t>
    </r>
    <r>
      <rPr>
        <vertAlign val="superscript"/>
        <sz val="8"/>
        <rFont val="Arial"/>
        <family val="2"/>
      </rPr>
      <t>7</t>
    </r>
  </si>
  <si>
    <r>
      <t>Region Syddanmark (Odense Univ.hospital)</t>
    </r>
    <r>
      <rPr>
        <vertAlign val="superscript"/>
        <sz val="8"/>
        <rFont val="Arial"/>
        <family val="2"/>
      </rPr>
      <t>8</t>
    </r>
  </si>
  <si>
    <t>Note: Alle data fra før 2007 er omregnet til nye institutioner pr. 1. 1. 2007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</si>
  <si>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Danmarks Tekniske Universitet omfatter Danmarks Fiskeriundersøgelser, Danmarks Fødevareforskning, Danmarks Rumcenter og Forskningscenter RISØ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</si>
  <si>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Københavns Universitet omfatter Danmarks Farmaceutiske Universitet og Den Kgl. Veterinær- og Landbihøjskole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</si>
  <si>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Aalborg Universitet omfatter Statens Byggeforskningsinstitut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</si>
  <si>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Aarhus Universitet omfatter Danmarks JordbrugsForskning og Danmarks Miljøundersøgelser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</si>
  <si>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Region Hovedstaden omfatter Københavns Amt og Hovedstadens Sygehusfællesskab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</si>
  <si>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Region Midtjylland omfatter Århus Amt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</si>
  <si>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Region Nordjylland omfatter Aalborg Sygehus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</si>
  <si>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Region Syddanmark omfatter Odense Universitetshospital</t>
    </r>
  </si>
  <si>
    <t>16. Samlet antal gældende licens- og salgsaftaler vedr. patenter/patentansøgninger ultimo (samlet aktuel patentportefølje)</t>
  </si>
  <si>
    <t>17. Samlede antal virksomheder, hvor institutionen ultimo  havde en ejerandel eller aktieoption efter L347, § 12, stk. 2 (samlet aktuel portefølje)</t>
  </si>
  <si>
    <t>19. Antal forskningsaftaler med offentlige forskningsråd, fonde, programmer mv. med inddragelse af virksomheder samt antal forskningsaftaler med private virksomheder med offentlig medfinansiering indgået i året.</t>
  </si>
  <si>
    <t>Note: Fra 2011-2012 forefinder en definitionsændring for spinouts og personale til teknologioverførsel, hvorfor tallene ikke er helt sammenlignelige med forrige år</t>
  </si>
  <si>
    <t>8. Hvad har institutionens driftsudgifter til teknologioverførsel været (excl. løn) (1.000 kr.)?</t>
  </si>
  <si>
    <t xml:space="preserve">11. Antal optionsaftaler indgået </t>
  </si>
  <si>
    <t>16A. Heraf licens- og salgsaftaler, som har genereret indtægter til institutionen i året.</t>
  </si>
  <si>
    <t>20. Antal forskningsaftaler med offentlige myndigheder m.v. indgået i året.</t>
  </si>
  <si>
    <t>18. Antal forskningsaftaler med private virksomheder indgået i året</t>
  </si>
  <si>
    <t>Institutionsdata 2000-2014</t>
  </si>
  <si>
    <t>Forsknings-
aftaler m virksomheder</t>
  </si>
  <si>
    <t>Region Sjælland</t>
  </si>
  <si>
    <t>Danmarks Tekniske Universitet*</t>
  </si>
  <si>
    <t>Sygehusforvaltninger (5)</t>
  </si>
  <si>
    <t>Totalt (15 institutioner)</t>
  </si>
  <si>
    <t>* Usikkerhed omkring fordelingen mellem spørgsmål 18, 19 og 20 for DTU i 2014 og 2015</t>
  </si>
  <si>
    <t>Udvikling 2014-2015</t>
  </si>
  <si>
    <t>Udvikling 2010-2015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</si>
</sst>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7.5"/>
      <color rgb="FF000000"/>
      <name val="Calibri"/>
      <family val="2"/>
      <scheme val="minor"/>
    </font>
    <font>
      <b/>
      <sz val="7.5"/>
      <color rgb="FF000000"/>
      <name val="Calibri"/>
      <family val="2"/>
    </font>
    <font>
      <sz val="7.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E4E2D9"/>
      </top>
      <bottom/>
      <diagonal/>
    </border>
    <border>
      <left/>
      <right/>
      <top style="medium">
        <color rgb="FFE4E2D9"/>
      </top>
      <bottom style="medium">
        <color rgb="FFE4E2D9"/>
      </bottom>
      <diagonal/>
    </border>
    <border>
      <left/>
      <right/>
      <top style="medium">
        <color rgb="FFE4E2D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4E2D9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1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9" fillId="0" borderId="0" xfId="0" applyFont="1" applyFill="1" applyBorder="1" applyAlignment="1">
      <alignment vertical="top" wrapText="1" readingOrder="1"/>
    </xf>
    <xf numFmtId="0" fontId="10" fillId="0" borderId="0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Border="1"/>
    <xf numFmtId="0" fontId="5" fillId="0" borderId="0" xfId="1" applyFont="1" applyFill="1" applyBorder="1" applyAlignment="1">
      <alignment horizontal="left" vertical="top"/>
    </xf>
    <xf numFmtId="1" fontId="10" fillId="0" borderId="1" xfId="0" applyNumberFormat="1" applyFont="1" applyBorder="1"/>
    <xf numFmtId="1" fontId="10" fillId="0" borderId="0" xfId="0" applyNumberFormat="1" applyFont="1" applyBorder="1"/>
    <xf numFmtId="0" fontId="5" fillId="0" borderId="0" xfId="0" applyFont="1"/>
    <xf numFmtId="0" fontId="5" fillId="0" borderId="1" xfId="1" applyFont="1" applyBorder="1" applyAlignment="1">
      <alignment wrapText="1"/>
    </xf>
    <xf numFmtId="0" fontId="6" fillId="0" borderId="0" xfId="1" applyFont="1" applyBorder="1" applyAlignment="1">
      <alignment wrapText="1"/>
    </xf>
    <xf numFmtId="0" fontId="5" fillId="0" borderId="0" xfId="1" applyFont="1" applyFill="1" applyAlignment="1">
      <alignment wrapText="1"/>
    </xf>
    <xf numFmtId="0" fontId="9" fillId="0" borderId="1" xfId="0" applyFont="1" applyBorder="1"/>
    <xf numFmtId="0" fontId="9" fillId="0" borderId="0" xfId="0" applyFont="1" applyFill="1" applyBorder="1" applyAlignment="1">
      <alignment horizontal="right" vertical="top" wrapText="1" readingOrder="1"/>
    </xf>
    <xf numFmtId="0" fontId="9" fillId="0" borderId="0" xfId="0" applyFont="1" applyFill="1" applyBorder="1" applyAlignment="1">
      <alignment horizontal="right" readingOrder="1"/>
    </xf>
    <xf numFmtId="0" fontId="6" fillId="0" borderId="0" xfId="1" applyFont="1" applyFill="1" applyBorder="1" applyAlignment="1">
      <alignment horizontal="right" vertical="top" readingOrder="1"/>
    </xf>
    <xf numFmtId="0" fontId="6" fillId="0" borderId="1" xfId="1" applyFont="1" applyFill="1" applyBorder="1" applyAlignment="1">
      <alignment horizontal="right" vertical="top" readingOrder="1"/>
    </xf>
    <xf numFmtId="0" fontId="9" fillId="0" borderId="0" xfId="0" applyFont="1" applyBorder="1" applyAlignment="1">
      <alignment horizontal="right" readingOrder="1"/>
    </xf>
    <xf numFmtId="0" fontId="9" fillId="0" borderId="0" xfId="0" applyFont="1" applyAlignment="1">
      <alignment horizontal="right" readingOrder="1"/>
    </xf>
    <xf numFmtId="0" fontId="14" fillId="0" borderId="0" xfId="0" applyFont="1" applyBorder="1" applyAlignment="1">
      <alignment horizontal="right" readingOrder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9" fillId="0" borderId="0" xfId="0" applyNumberFormat="1" applyFont="1" applyBorder="1"/>
    <xf numFmtId="0" fontId="9" fillId="0" borderId="0" xfId="0" applyFont="1" applyBorder="1"/>
    <xf numFmtId="1" fontId="9" fillId="0" borderId="1" xfId="0" applyNumberFormat="1" applyFont="1" applyBorder="1"/>
    <xf numFmtId="0" fontId="9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6" fillId="2" borderId="0" xfId="1" applyFont="1" applyFill="1" applyBorder="1" applyAlignment="1">
      <alignment horizontal="right" vertical="top" readingOrder="1"/>
    </xf>
    <xf numFmtId="0" fontId="9" fillId="2" borderId="0" xfId="0" applyFont="1" applyFill="1" applyBorder="1" applyAlignment="1">
      <alignment horizontal="right" vertical="top" wrapText="1" readingOrder="1"/>
    </xf>
    <xf numFmtId="0" fontId="9" fillId="2" borderId="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right" vertical="top" readingOrder="1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readingOrder="1"/>
    </xf>
    <xf numFmtId="0" fontId="9" fillId="2" borderId="0" xfId="0" applyFont="1" applyFill="1" applyAlignment="1">
      <alignment horizontal="right" readingOrder="1"/>
    </xf>
    <xf numFmtId="0" fontId="9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/>
    </xf>
    <xf numFmtId="0" fontId="5" fillId="0" borderId="0" xfId="1" applyFont="1" applyFill="1" applyAlignment="1">
      <alignment horizontal="left"/>
    </xf>
    <xf numFmtId="0" fontId="6" fillId="0" borderId="0" xfId="1" applyFont="1" applyFill="1" applyBorder="1" applyAlignment="1">
      <alignment wrapText="1"/>
    </xf>
    <xf numFmtId="0" fontId="5" fillId="0" borderId="1" xfId="1" applyFont="1" applyFill="1" applyBorder="1" applyAlignment="1"/>
    <xf numFmtId="0" fontId="9" fillId="2" borderId="1" xfId="0" applyFont="1" applyFill="1" applyBorder="1" applyAlignment="1">
      <alignment horizontal="right" readingOrder="1"/>
    </xf>
    <xf numFmtId="0" fontId="6" fillId="0" borderId="1" xfId="1" applyFont="1" applyFill="1" applyBorder="1" applyAlignment="1">
      <alignment wrapText="1"/>
    </xf>
    <xf numFmtId="0" fontId="6" fillId="0" borderId="0" xfId="1" applyFont="1" applyFill="1" applyAlignment="1">
      <alignment wrapText="1"/>
    </xf>
    <xf numFmtId="0" fontId="5" fillId="0" borderId="0" xfId="1" applyFont="1" applyFill="1" applyAlignment="1"/>
    <xf numFmtId="0" fontId="5" fillId="0" borderId="0" xfId="1" applyFont="1" applyFill="1" applyAlignment="1">
      <alignment wrapText="1"/>
    </xf>
    <xf numFmtId="0" fontId="5" fillId="0" borderId="0" xfId="1" applyFont="1" applyFill="1" applyAlignment="1">
      <alignment vertical="top" wrapText="1"/>
    </xf>
    <xf numFmtId="0" fontId="5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0" fontId="5" fillId="0" borderId="0" xfId="1" applyFont="1" applyFill="1"/>
    <xf numFmtId="0" fontId="4" fillId="0" borderId="0" xfId="1" applyFont="1" applyFill="1" applyAlignment="1">
      <alignment wrapText="1"/>
    </xf>
    <xf numFmtId="3" fontId="5" fillId="0" borderId="0" xfId="1" applyNumberFormat="1" applyFont="1" applyFill="1"/>
    <xf numFmtId="3" fontId="5" fillId="0" borderId="0" xfId="2" applyNumberFormat="1" applyFont="1" applyFill="1"/>
    <xf numFmtId="0" fontId="5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15" fillId="0" borderId="0" xfId="0" applyFont="1" applyFill="1" applyBorder="1" applyAlignment="1">
      <alignment vertical="top"/>
    </xf>
    <xf numFmtId="164" fontId="15" fillId="0" borderId="0" xfId="2" applyNumberFormat="1" applyFont="1" applyFill="1" applyBorder="1" applyAlignment="1">
      <alignment vertical="top"/>
    </xf>
    <xf numFmtId="0" fontId="15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/>
    </xf>
    <xf numFmtId="0" fontId="4" fillId="0" borderId="1" xfId="1" applyFont="1" applyFill="1" applyBorder="1" applyAlignment="1">
      <alignment wrapText="1"/>
    </xf>
    <xf numFmtId="1" fontId="4" fillId="0" borderId="0" xfId="1" applyNumberFormat="1" applyFont="1" applyFill="1" applyBorder="1" applyAlignment="1">
      <alignment wrapText="1"/>
    </xf>
    <xf numFmtId="0" fontId="0" fillId="0" borderId="0" xfId="0" applyFill="1" applyBorder="1"/>
    <xf numFmtId="0" fontId="1" fillId="0" borderId="0" xfId="1" applyFill="1" applyBorder="1"/>
    <xf numFmtId="0" fontId="17" fillId="0" borderId="0" xfId="1" applyFont="1" applyFill="1" applyBorder="1" applyAlignment="1">
      <alignment wrapText="1"/>
    </xf>
    <xf numFmtId="0" fontId="17" fillId="0" borderId="0" xfId="1" applyFont="1" applyFill="1" applyAlignment="1">
      <alignment wrapText="1"/>
    </xf>
    <xf numFmtId="0" fontId="7" fillId="0" borderId="0" xfId="1" applyFont="1" applyFill="1" applyBorder="1" applyAlignment="1">
      <alignment wrapText="1"/>
    </xf>
    <xf numFmtId="0" fontId="7" fillId="0" borderId="0" xfId="1" applyFont="1" applyFill="1" applyAlignment="1">
      <alignment wrapText="1"/>
    </xf>
    <xf numFmtId="0" fontId="5" fillId="0" borderId="0" xfId="1" applyFont="1" applyFill="1" applyBorder="1" applyAlignment="1"/>
    <xf numFmtId="0" fontId="8" fillId="0" borderId="0" xfId="1" applyFont="1" applyFill="1" applyAlignment="1">
      <alignment wrapText="1"/>
    </xf>
    <xf numFmtId="0" fontId="18" fillId="0" borderId="2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9" fontId="20" fillId="0" borderId="0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horizontal="right" vertical="center" wrapText="1"/>
    </xf>
    <xf numFmtId="9" fontId="20" fillId="0" borderId="4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right" vertical="center" wrapText="1"/>
    </xf>
    <xf numFmtId="9" fontId="19" fillId="0" borderId="5" xfId="0" applyNumberFormat="1" applyFont="1" applyFill="1" applyBorder="1" applyAlignment="1">
      <alignment horizontal="right" vertical="center" wrapText="1"/>
    </xf>
    <xf numFmtId="0" fontId="20" fillId="0" borderId="5" xfId="0" applyFont="1" applyFill="1" applyBorder="1" applyAlignment="1">
      <alignment horizontal="right" vertical="center" wrapText="1"/>
    </xf>
    <xf numFmtId="9" fontId="20" fillId="0" borderId="5" xfId="0" applyNumberFormat="1" applyFont="1" applyFill="1" applyBorder="1" applyAlignment="1">
      <alignment horizontal="right" vertical="center" wrapText="1"/>
    </xf>
    <xf numFmtId="0" fontId="19" fillId="0" borderId="6" xfId="0" applyFont="1" applyFill="1" applyBorder="1" applyAlignment="1">
      <alignment horizontal="right" vertical="center" wrapText="1"/>
    </xf>
    <xf numFmtId="9" fontId="19" fillId="0" borderId="6" xfId="0" applyNumberFormat="1" applyFont="1" applyFill="1" applyBorder="1" applyAlignment="1">
      <alignment horizontal="right" vertical="center" wrapText="1"/>
    </xf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195"/>
  <sheetViews>
    <sheetView tabSelected="1" zoomScale="90" zoomScaleNormal="90" workbookViewId="0">
      <pane xSplit="2" ySplit="5" topLeftCell="N117" activePane="bottomRight" state="frozen"/>
      <selection pane="topRight" activeCell="C1" sqref="C1"/>
      <selection pane="bottomLeft" activeCell="A6" sqref="A6"/>
      <selection pane="bottomRight" activeCell="O28" sqref="O28"/>
    </sheetView>
  </sheetViews>
  <sheetFormatPr defaultRowHeight="11.25" x14ac:dyDescent="0.2"/>
  <cols>
    <col min="1" max="1" width="31.5703125" style="79" bestFit="1" customWidth="1"/>
    <col min="2" max="2" width="6.42578125" style="79" bestFit="1" customWidth="1"/>
    <col min="3" max="3" width="12.28515625" style="79" bestFit="1" customWidth="1"/>
    <col min="4" max="8" width="9.85546875" style="79" bestFit="1" customWidth="1"/>
    <col min="9" max="11" width="9.7109375" style="79" bestFit="1" customWidth="1"/>
    <col min="12" max="12" width="9.7109375" style="78" bestFit="1" customWidth="1"/>
    <col min="13" max="13" width="9.85546875" style="79" bestFit="1" customWidth="1"/>
    <col min="14" max="14" width="11.7109375" style="79" bestFit="1" customWidth="1"/>
    <col min="15" max="15" width="9.85546875" style="79" bestFit="1" customWidth="1"/>
    <col min="16" max="16" width="9.140625" style="79" customWidth="1"/>
    <col min="17" max="20" width="9.85546875" style="79" bestFit="1" customWidth="1"/>
    <col min="21" max="22" width="9.5703125" style="79" bestFit="1" customWidth="1"/>
    <col min="23" max="23" width="9.28515625" style="79" bestFit="1" customWidth="1"/>
    <col min="24" max="27" width="9.85546875" style="79" bestFit="1" customWidth="1"/>
    <col min="28" max="28" width="11.7109375" style="79" customWidth="1"/>
    <col min="29" max="29" width="10.42578125" style="79" bestFit="1" customWidth="1"/>
    <col min="30" max="38" width="9.7109375" style="79" bestFit="1" customWidth="1"/>
    <col min="39" max="39" width="12.42578125" style="79" bestFit="1" customWidth="1"/>
    <col min="40" max="40" width="12.7109375" style="79" customWidth="1"/>
    <col min="41" max="41" width="9.85546875" style="79" bestFit="1" customWidth="1"/>
    <col min="42" max="42" width="9.7109375" style="79" bestFit="1" customWidth="1"/>
    <col min="43" max="43" width="22.5703125" style="79" bestFit="1" customWidth="1"/>
    <col min="44" max="44" width="9.85546875" style="79" bestFit="1" customWidth="1"/>
    <col min="45" max="46" width="9.7109375" style="79" bestFit="1" customWidth="1"/>
    <col min="47" max="52" width="9.140625" style="79"/>
    <col min="53" max="53" width="58.140625" style="79" customWidth="1"/>
    <col min="54" max="59" width="9.140625" style="79"/>
    <col min="60" max="60" width="22.140625" style="79" customWidth="1"/>
    <col min="61" max="61" width="23.140625" style="79" customWidth="1"/>
    <col min="62" max="256" width="9.140625" style="79"/>
    <col min="257" max="257" width="31.5703125" style="79" bestFit="1" customWidth="1"/>
    <col min="258" max="258" width="6.42578125" style="79" bestFit="1" customWidth="1"/>
    <col min="259" max="259" width="12.28515625" style="79" bestFit="1" customWidth="1"/>
    <col min="260" max="264" width="9.85546875" style="79" bestFit="1" customWidth="1"/>
    <col min="265" max="268" width="9.7109375" style="79" bestFit="1" customWidth="1"/>
    <col min="269" max="271" width="9.85546875" style="79" bestFit="1" customWidth="1"/>
    <col min="272" max="272" width="9.140625" style="79" customWidth="1"/>
    <col min="273" max="276" width="9.85546875" style="79" bestFit="1" customWidth="1"/>
    <col min="277" max="278" width="9.5703125" style="79" bestFit="1" customWidth="1"/>
    <col min="279" max="279" width="9.28515625" style="79" bestFit="1" customWidth="1"/>
    <col min="280" max="283" width="9.85546875" style="79" bestFit="1" customWidth="1"/>
    <col min="284" max="284" width="11.7109375" style="79" customWidth="1"/>
    <col min="285" max="285" width="10.42578125" style="79" bestFit="1" customWidth="1"/>
    <col min="286" max="294" width="9.7109375" style="79" bestFit="1" customWidth="1"/>
    <col min="295" max="295" width="12.42578125" style="79" bestFit="1" customWidth="1"/>
    <col min="296" max="296" width="12.7109375" style="79" customWidth="1"/>
    <col min="297" max="297" width="9.85546875" style="79" bestFit="1" customWidth="1"/>
    <col min="298" max="298" width="9.7109375" style="79" bestFit="1" customWidth="1"/>
    <col min="299" max="300" width="9.85546875" style="79" bestFit="1" customWidth="1"/>
    <col min="301" max="302" width="9.7109375" style="79" bestFit="1" customWidth="1"/>
    <col min="303" max="512" width="9.140625" style="79"/>
    <col min="513" max="513" width="31.5703125" style="79" bestFit="1" customWidth="1"/>
    <col min="514" max="514" width="6.42578125" style="79" bestFit="1" customWidth="1"/>
    <col min="515" max="515" width="12.28515625" style="79" bestFit="1" customWidth="1"/>
    <col min="516" max="520" width="9.85546875" style="79" bestFit="1" customWidth="1"/>
    <col min="521" max="524" width="9.7109375" style="79" bestFit="1" customWidth="1"/>
    <col min="525" max="527" width="9.85546875" style="79" bestFit="1" customWidth="1"/>
    <col min="528" max="528" width="9.140625" style="79" customWidth="1"/>
    <col min="529" max="532" width="9.85546875" style="79" bestFit="1" customWidth="1"/>
    <col min="533" max="534" width="9.5703125" style="79" bestFit="1" customWidth="1"/>
    <col min="535" max="535" width="9.28515625" style="79" bestFit="1" customWidth="1"/>
    <col min="536" max="539" width="9.85546875" style="79" bestFit="1" customWidth="1"/>
    <col min="540" max="540" width="11.7109375" style="79" customWidth="1"/>
    <col min="541" max="541" width="10.42578125" style="79" bestFit="1" customWidth="1"/>
    <col min="542" max="550" width="9.7109375" style="79" bestFit="1" customWidth="1"/>
    <col min="551" max="551" width="12.42578125" style="79" bestFit="1" customWidth="1"/>
    <col min="552" max="552" width="12.7109375" style="79" customWidth="1"/>
    <col min="553" max="553" width="9.85546875" style="79" bestFit="1" customWidth="1"/>
    <col min="554" max="554" width="9.7109375" style="79" bestFit="1" customWidth="1"/>
    <col min="555" max="556" width="9.85546875" style="79" bestFit="1" customWidth="1"/>
    <col min="557" max="558" width="9.7109375" style="79" bestFit="1" customWidth="1"/>
    <col min="559" max="768" width="9.140625" style="79"/>
    <col min="769" max="769" width="31.5703125" style="79" bestFit="1" customWidth="1"/>
    <col min="770" max="770" width="6.42578125" style="79" bestFit="1" customWidth="1"/>
    <col min="771" max="771" width="12.28515625" style="79" bestFit="1" customWidth="1"/>
    <col min="772" max="776" width="9.85546875" style="79" bestFit="1" customWidth="1"/>
    <col min="777" max="780" width="9.7109375" style="79" bestFit="1" customWidth="1"/>
    <col min="781" max="783" width="9.85546875" style="79" bestFit="1" customWidth="1"/>
    <col min="784" max="784" width="9.140625" style="79" customWidth="1"/>
    <col min="785" max="788" width="9.85546875" style="79" bestFit="1" customWidth="1"/>
    <col min="789" max="790" width="9.5703125" style="79" bestFit="1" customWidth="1"/>
    <col min="791" max="791" width="9.28515625" style="79" bestFit="1" customWidth="1"/>
    <col min="792" max="795" width="9.85546875" style="79" bestFit="1" customWidth="1"/>
    <col min="796" max="796" width="11.7109375" style="79" customWidth="1"/>
    <col min="797" max="797" width="10.42578125" style="79" bestFit="1" customWidth="1"/>
    <col min="798" max="806" width="9.7109375" style="79" bestFit="1" customWidth="1"/>
    <col min="807" max="807" width="12.42578125" style="79" bestFit="1" customWidth="1"/>
    <col min="808" max="808" width="12.7109375" style="79" customWidth="1"/>
    <col min="809" max="809" width="9.85546875" style="79" bestFit="1" customWidth="1"/>
    <col min="810" max="810" width="9.7109375" style="79" bestFit="1" customWidth="1"/>
    <col min="811" max="812" width="9.85546875" style="79" bestFit="1" customWidth="1"/>
    <col min="813" max="814" width="9.7109375" style="79" bestFit="1" customWidth="1"/>
    <col min="815" max="1024" width="9.140625" style="79"/>
    <col min="1025" max="1025" width="31.5703125" style="79" bestFit="1" customWidth="1"/>
    <col min="1026" max="1026" width="6.42578125" style="79" bestFit="1" customWidth="1"/>
    <col min="1027" max="1027" width="12.28515625" style="79" bestFit="1" customWidth="1"/>
    <col min="1028" max="1032" width="9.85546875" style="79" bestFit="1" customWidth="1"/>
    <col min="1033" max="1036" width="9.7109375" style="79" bestFit="1" customWidth="1"/>
    <col min="1037" max="1039" width="9.85546875" style="79" bestFit="1" customWidth="1"/>
    <col min="1040" max="1040" width="9.140625" style="79" customWidth="1"/>
    <col min="1041" max="1044" width="9.85546875" style="79" bestFit="1" customWidth="1"/>
    <col min="1045" max="1046" width="9.5703125" style="79" bestFit="1" customWidth="1"/>
    <col min="1047" max="1047" width="9.28515625" style="79" bestFit="1" customWidth="1"/>
    <col min="1048" max="1051" width="9.85546875" style="79" bestFit="1" customWidth="1"/>
    <col min="1052" max="1052" width="11.7109375" style="79" customWidth="1"/>
    <col min="1053" max="1053" width="10.42578125" style="79" bestFit="1" customWidth="1"/>
    <col min="1054" max="1062" width="9.7109375" style="79" bestFit="1" customWidth="1"/>
    <col min="1063" max="1063" width="12.42578125" style="79" bestFit="1" customWidth="1"/>
    <col min="1064" max="1064" width="12.7109375" style="79" customWidth="1"/>
    <col min="1065" max="1065" width="9.85546875" style="79" bestFit="1" customWidth="1"/>
    <col min="1066" max="1066" width="9.7109375" style="79" bestFit="1" customWidth="1"/>
    <col min="1067" max="1068" width="9.85546875" style="79" bestFit="1" customWidth="1"/>
    <col min="1069" max="1070" width="9.7109375" style="79" bestFit="1" customWidth="1"/>
    <col min="1071" max="1280" width="9.140625" style="79"/>
    <col min="1281" max="1281" width="31.5703125" style="79" bestFit="1" customWidth="1"/>
    <col min="1282" max="1282" width="6.42578125" style="79" bestFit="1" customWidth="1"/>
    <col min="1283" max="1283" width="12.28515625" style="79" bestFit="1" customWidth="1"/>
    <col min="1284" max="1288" width="9.85546875" style="79" bestFit="1" customWidth="1"/>
    <col min="1289" max="1292" width="9.7109375" style="79" bestFit="1" customWidth="1"/>
    <col min="1293" max="1295" width="9.85546875" style="79" bestFit="1" customWidth="1"/>
    <col min="1296" max="1296" width="9.140625" style="79" customWidth="1"/>
    <col min="1297" max="1300" width="9.85546875" style="79" bestFit="1" customWidth="1"/>
    <col min="1301" max="1302" width="9.5703125" style="79" bestFit="1" customWidth="1"/>
    <col min="1303" max="1303" width="9.28515625" style="79" bestFit="1" customWidth="1"/>
    <col min="1304" max="1307" width="9.85546875" style="79" bestFit="1" customWidth="1"/>
    <col min="1308" max="1308" width="11.7109375" style="79" customWidth="1"/>
    <col min="1309" max="1309" width="10.42578125" style="79" bestFit="1" customWidth="1"/>
    <col min="1310" max="1318" width="9.7109375" style="79" bestFit="1" customWidth="1"/>
    <col min="1319" max="1319" width="12.42578125" style="79" bestFit="1" customWidth="1"/>
    <col min="1320" max="1320" width="12.7109375" style="79" customWidth="1"/>
    <col min="1321" max="1321" width="9.85546875" style="79" bestFit="1" customWidth="1"/>
    <col min="1322" max="1322" width="9.7109375" style="79" bestFit="1" customWidth="1"/>
    <col min="1323" max="1324" width="9.85546875" style="79" bestFit="1" customWidth="1"/>
    <col min="1325" max="1326" width="9.7109375" style="79" bestFit="1" customWidth="1"/>
    <col min="1327" max="1536" width="9.140625" style="79"/>
    <col min="1537" max="1537" width="31.5703125" style="79" bestFit="1" customWidth="1"/>
    <col min="1538" max="1538" width="6.42578125" style="79" bestFit="1" customWidth="1"/>
    <col min="1539" max="1539" width="12.28515625" style="79" bestFit="1" customWidth="1"/>
    <col min="1540" max="1544" width="9.85546875" style="79" bestFit="1" customWidth="1"/>
    <col min="1545" max="1548" width="9.7109375" style="79" bestFit="1" customWidth="1"/>
    <col min="1549" max="1551" width="9.85546875" style="79" bestFit="1" customWidth="1"/>
    <col min="1552" max="1552" width="9.140625" style="79" customWidth="1"/>
    <col min="1553" max="1556" width="9.85546875" style="79" bestFit="1" customWidth="1"/>
    <col min="1557" max="1558" width="9.5703125" style="79" bestFit="1" customWidth="1"/>
    <col min="1559" max="1559" width="9.28515625" style="79" bestFit="1" customWidth="1"/>
    <col min="1560" max="1563" width="9.85546875" style="79" bestFit="1" customWidth="1"/>
    <col min="1564" max="1564" width="11.7109375" style="79" customWidth="1"/>
    <col min="1565" max="1565" width="10.42578125" style="79" bestFit="1" customWidth="1"/>
    <col min="1566" max="1574" width="9.7109375" style="79" bestFit="1" customWidth="1"/>
    <col min="1575" max="1575" width="12.42578125" style="79" bestFit="1" customWidth="1"/>
    <col min="1576" max="1576" width="12.7109375" style="79" customWidth="1"/>
    <col min="1577" max="1577" width="9.85546875" style="79" bestFit="1" customWidth="1"/>
    <col min="1578" max="1578" width="9.7109375" style="79" bestFit="1" customWidth="1"/>
    <col min="1579" max="1580" width="9.85546875" style="79" bestFit="1" customWidth="1"/>
    <col min="1581" max="1582" width="9.7109375" style="79" bestFit="1" customWidth="1"/>
    <col min="1583" max="1792" width="9.140625" style="79"/>
    <col min="1793" max="1793" width="31.5703125" style="79" bestFit="1" customWidth="1"/>
    <col min="1794" max="1794" width="6.42578125" style="79" bestFit="1" customWidth="1"/>
    <col min="1795" max="1795" width="12.28515625" style="79" bestFit="1" customWidth="1"/>
    <col min="1796" max="1800" width="9.85546875" style="79" bestFit="1" customWidth="1"/>
    <col min="1801" max="1804" width="9.7109375" style="79" bestFit="1" customWidth="1"/>
    <col min="1805" max="1807" width="9.85546875" style="79" bestFit="1" customWidth="1"/>
    <col min="1808" max="1808" width="9.140625" style="79" customWidth="1"/>
    <col min="1809" max="1812" width="9.85546875" style="79" bestFit="1" customWidth="1"/>
    <col min="1813" max="1814" width="9.5703125" style="79" bestFit="1" customWidth="1"/>
    <col min="1815" max="1815" width="9.28515625" style="79" bestFit="1" customWidth="1"/>
    <col min="1816" max="1819" width="9.85546875" style="79" bestFit="1" customWidth="1"/>
    <col min="1820" max="1820" width="11.7109375" style="79" customWidth="1"/>
    <col min="1821" max="1821" width="10.42578125" style="79" bestFit="1" customWidth="1"/>
    <col min="1822" max="1830" width="9.7109375" style="79" bestFit="1" customWidth="1"/>
    <col min="1831" max="1831" width="12.42578125" style="79" bestFit="1" customWidth="1"/>
    <col min="1832" max="1832" width="12.7109375" style="79" customWidth="1"/>
    <col min="1833" max="1833" width="9.85546875" style="79" bestFit="1" customWidth="1"/>
    <col min="1834" max="1834" width="9.7109375" style="79" bestFit="1" customWidth="1"/>
    <col min="1835" max="1836" width="9.85546875" style="79" bestFit="1" customWidth="1"/>
    <col min="1837" max="1838" width="9.7109375" style="79" bestFit="1" customWidth="1"/>
    <col min="1839" max="2048" width="9.140625" style="79"/>
    <col min="2049" max="2049" width="31.5703125" style="79" bestFit="1" customWidth="1"/>
    <col min="2050" max="2050" width="6.42578125" style="79" bestFit="1" customWidth="1"/>
    <col min="2051" max="2051" width="12.28515625" style="79" bestFit="1" customWidth="1"/>
    <col min="2052" max="2056" width="9.85546875" style="79" bestFit="1" customWidth="1"/>
    <col min="2057" max="2060" width="9.7109375" style="79" bestFit="1" customWidth="1"/>
    <col min="2061" max="2063" width="9.85546875" style="79" bestFit="1" customWidth="1"/>
    <col min="2064" max="2064" width="9.140625" style="79" customWidth="1"/>
    <col min="2065" max="2068" width="9.85546875" style="79" bestFit="1" customWidth="1"/>
    <col min="2069" max="2070" width="9.5703125" style="79" bestFit="1" customWidth="1"/>
    <col min="2071" max="2071" width="9.28515625" style="79" bestFit="1" customWidth="1"/>
    <col min="2072" max="2075" width="9.85546875" style="79" bestFit="1" customWidth="1"/>
    <col min="2076" max="2076" width="11.7109375" style="79" customWidth="1"/>
    <col min="2077" max="2077" width="10.42578125" style="79" bestFit="1" customWidth="1"/>
    <col min="2078" max="2086" width="9.7109375" style="79" bestFit="1" customWidth="1"/>
    <col min="2087" max="2087" width="12.42578125" style="79" bestFit="1" customWidth="1"/>
    <col min="2088" max="2088" width="12.7109375" style="79" customWidth="1"/>
    <col min="2089" max="2089" width="9.85546875" style="79" bestFit="1" customWidth="1"/>
    <col min="2090" max="2090" width="9.7109375" style="79" bestFit="1" customWidth="1"/>
    <col min="2091" max="2092" width="9.85546875" style="79" bestFit="1" customWidth="1"/>
    <col min="2093" max="2094" width="9.7109375" style="79" bestFit="1" customWidth="1"/>
    <col min="2095" max="2304" width="9.140625" style="79"/>
    <col min="2305" max="2305" width="31.5703125" style="79" bestFit="1" customWidth="1"/>
    <col min="2306" max="2306" width="6.42578125" style="79" bestFit="1" customWidth="1"/>
    <col min="2307" max="2307" width="12.28515625" style="79" bestFit="1" customWidth="1"/>
    <col min="2308" max="2312" width="9.85546875" style="79" bestFit="1" customWidth="1"/>
    <col min="2313" max="2316" width="9.7109375" style="79" bestFit="1" customWidth="1"/>
    <col min="2317" max="2319" width="9.85546875" style="79" bestFit="1" customWidth="1"/>
    <col min="2320" max="2320" width="9.140625" style="79" customWidth="1"/>
    <col min="2321" max="2324" width="9.85546875" style="79" bestFit="1" customWidth="1"/>
    <col min="2325" max="2326" width="9.5703125" style="79" bestFit="1" customWidth="1"/>
    <col min="2327" max="2327" width="9.28515625" style="79" bestFit="1" customWidth="1"/>
    <col min="2328" max="2331" width="9.85546875" style="79" bestFit="1" customWidth="1"/>
    <col min="2332" max="2332" width="11.7109375" style="79" customWidth="1"/>
    <col min="2333" max="2333" width="10.42578125" style="79" bestFit="1" customWidth="1"/>
    <col min="2334" max="2342" width="9.7109375" style="79" bestFit="1" customWidth="1"/>
    <col min="2343" max="2343" width="12.42578125" style="79" bestFit="1" customWidth="1"/>
    <col min="2344" max="2344" width="12.7109375" style="79" customWidth="1"/>
    <col min="2345" max="2345" width="9.85546875" style="79" bestFit="1" customWidth="1"/>
    <col min="2346" max="2346" width="9.7109375" style="79" bestFit="1" customWidth="1"/>
    <col min="2347" max="2348" width="9.85546875" style="79" bestFit="1" customWidth="1"/>
    <col min="2349" max="2350" width="9.7109375" style="79" bestFit="1" customWidth="1"/>
    <col min="2351" max="2560" width="9.140625" style="79"/>
    <col min="2561" max="2561" width="31.5703125" style="79" bestFit="1" customWidth="1"/>
    <col min="2562" max="2562" width="6.42578125" style="79" bestFit="1" customWidth="1"/>
    <col min="2563" max="2563" width="12.28515625" style="79" bestFit="1" customWidth="1"/>
    <col min="2564" max="2568" width="9.85546875" style="79" bestFit="1" customWidth="1"/>
    <col min="2569" max="2572" width="9.7109375" style="79" bestFit="1" customWidth="1"/>
    <col min="2573" max="2575" width="9.85546875" style="79" bestFit="1" customWidth="1"/>
    <col min="2576" max="2576" width="9.140625" style="79" customWidth="1"/>
    <col min="2577" max="2580" width="9.85546875" style="79" bestFit="1" customWidth="1"/>
    <col min="2581" max="2582" width="9.5703125" style="79" bestFit="1" customWidth="1"/>
    <col min="2583" max="2583" width="9.28515625" style="79" bestFit="1" customWidth="1"/>
    <col min="2584" max="2587" width="9.85546875" style="79" bestFit="1" customWidth="1"/>
    <col min="2588" max="2588" width="11.7109375" style="79" customWidth="1"/>
    <col min="2589" max="2589" width="10.42578125" style="79" bestFit="1" customWidth="1"/>
    <col min="2590" max="2598" width="9.7109375" style="79" bestFit="1" customWidth="1"/>
    <col min="2599" max="2599" width="12.42578125" style="79" bestFit="1" customWidth="1"/>
    <col min="2600" max="2600" width="12.7109375" style="79" customWidth="1"/>
    <col min="2601" max="2601" width="9.85546875" style="79" bestFit="1" customWidth="1"/>
    <col min="2602" max="2602" width="9.7109375" style="79" bestFit="1" customWidth="1"/>
    <col min="2603" max="2604" width="9.85546875" style="79" bestFit="1" customWidth="1"/>
    <col min="2605" max="2606" width="9.7109375" style="79" bestFit="1" customWidth="1"/>
    <col min="2607" max="2816" width="9.140625" style="79"/>
    <col min="2817" max="2817" width="31.5703125" style="79" bestFit="1" customWidth="1"/>
    <col min="2818" max="2818" width="6.42578125" style="79" bestFit="1" customWidth="1"/>
    <col min="2819" max="2819" width="12.28515625" style="79" bestFit="1" customWidth="1"/>
    <col min="2820" max="2824" width="9.85546875" style="79" bestFit="1" customWidth="1"/>
    <col min="2825" max="2828" width="9.7109375" style="79" bestFit="1" customWidth="1"/>
    <col min="2829" max="2831" width="9.85546875" style="79" bestFit="1" customWidth="1"/>
    <col min="2832" max="2832" width="9.140625" style="79" customWidth="1"/>
    <col min="2833" max="2836" width="9.85546875" style="79" bestFit="1" customWidth="1"/>
    <col min="2837" max="2838" width="9.5703125" style="79" bestFit="1" customWidth="1"/>
    <col min="2839" max="2839" width="9.28515625" style="79" bestFit="1" customWidth="1"/>
    <col min="2840" max="2843" width="9.85546875" style="79" bestFit="1" customWidth="1"/>
    <col min="2844" max="2844" width="11.7109375" style="79" customWidth="1"/>
    <col min="2845" max="2845" width="10.42578125" style="79" bestFit="1" customWidth="1"/>
    <col min="2846" max="2854" width="9.7109375" style="79" bestFit="1" customWidth="1"/>
    <col min="2855" max="2855" width="12.42578125" style="79" bestFit="1" customWidth="1"/>
    <col min="2856" max="2856" width="12.7109375" style="79" customWidth="1"/>
    <col min="2857" max="2857" width="9.85546875" style="79" bestFit="1" customWidth="1"/>
    <col min="2858" max="2858" width="9.7109375" style="79" bestFit="1" customWidth="1"/>
    <col min="2859" max="2860" width="9.85546875" style="79" bestFit="1" customWidth="1"/>
    <col min="2861" max="2862" width="9.7109375" style="79" bestFit="1" customWidth="1"/>
    <col min="2863" max="3072" width="9.140625" style="79"/>
    <col min="3073" max="3073" width="31.5703125" style="79" bestFit="1" customWidth="1"/>
    <col min="3074" max="3074" width="6.42578125" style="79" bestFit="1" customWidth="1"/>
    <col min="3075" max="3075" width="12.28515625" style="79" bestFit="1" customWidth="1"/>
    <col min="3076" max="3080" width="9.85546875" style="79" bestFit="1" customWidth="1"/>
    <col min="3081" max="3084" width="9.7109375" style="79" bestFit="1" customWidth="1"/>
    <col min="3085" max="3087" width="9.85546875" style="79" bestFit="1" customWidth="1"/>
    <col min="3088" max="3088" width="9.140625" style="79" customWidth="1"/>
    <col min="3089" max="3092" width="9.85546875" style="79" bestFit="1" customWidth="1"/>
    <col min="3093" max="3094" width="9.5703125" style="79" bestFit="1" customWidth="1"/>
    <col min="3095" max="3095" width="9.28515625" style="79" bestFit="1" customWidth="1"/>
    <col min="3096" max="3099" width="9.85546875" style="79" bestFit="1" customWidth="1"/>
    <col min="3100" max="3100" width="11.7109375" style="79" customWidth="1"/>
    <col min="3101" max="3101" width="10.42578125" style="79" bestFit="1" customWidth="1"/>
    <col min="3102" max="3110" width="9.7109375" style="79" bestFit="1" customWidth="1"/>
    <col min="3111" max="3111" width="12.42578125" style="79" bestFit="1" customWidth="1"/>
    <col min="3112" max="3112" width="12.7109375" style="79" customWidth="1"/>
    <col min="3113" max="3113" width="9.85546875" style="79" bestFit="1" customWidth="1"/>
    <col min="3114" max="3114" width="9.7109375" style="79" bestFit="1" customWidth="1"/>
    <col min="3115" max="3116" width="9.85546875" style="79" bestFit="1" customWidth="1"/>
    <col min="3117" max="3118" width="9.7109375" style="79" bestFit="1" customWidth="1"/>
    <col min="3119" max="3328" width="9.140625" style="79"/>
    <col min="3329" max="3329" width="31.5703125" style="79" bestFit="1" customWidth="1"/>
    <col min="3330" max="3330" width="6.42578125" style="79" bestFit="1" customWidth="1"/>
    <col min="3331" max="3331" width="12.28515625" style="79" bestFit="1" customWidth="1"/>
    <col min="3332" max="3336" width="9.85546875" style="79" bestFit="1" customWidth="1"/>
    <col min="3337" max="3340" width="9.7109375" style="79" bestFit="1" customWidth="1"/>
    <col min="3341" max="3343" width="9.85546875" style="79" bestFit="1" customWidth="1"/>
    <col min="3344" max="3344" width="9.140625" style="79" customWidth="1"/>
    <col min="3345" max="3348" width="9.85546875" style="79" bestFit="1" customWidth="1"/>
    <col min="3349" max="3350" width="9.5703125" style="79" bestFit="1" customWidth="1"/>
    <col min="3351" max="3351" width="9.28515625" style="79" bestFit="1" customWidth="1"/>
    <col min="3352" max="3355" width="9.85546875" style="79" bestFit="1" customWidth="1"/>
    <col min="3356" max="3356" width="11.7109375" style="79" customWidth="1"/>
    <col min="3357" max="3357" width="10.42578125" style="79" bestFit="1" customWidth="1"/>
    <col min="3358" max="3366" width="9.7109375" style="79" bestFit="1" customWidth="1"/>
    <col min="3367" max="3367" width="12.42578125" style="79" bestFit="1" customWidth="1"/>
    <col min="3368" max="3368" width="12.7109375" style="79" customWidth="1"/>
    <col min="3369" max="3369" width="9.85546875" style="79" bestFit="1" customWidth="1"/>
    <col min="3370" max="3370" width="9.7109375" style="79" bestFit="1" customWidth="1"/>
    <col min="3371" max="3372" width="9.85546875" style="79" bestFit="1" customWidth="1"/>
    <col min="3373" max="3374" width="9.7109375" style="79" bestFit="1" customWidth="1"/>
    <col min="3375" max="3584" width="9.140625" style="79"/>
    <col min="3585" max="3585" width="31.5703125" style="79" bestFit="1" customWidth="1"/>
    <col min="3586" max="3586" width="6.42578125" style="79" bestFit="1" customWidth="1"/>
    <col min="3587" max="3587" width="12.28515625" style="79" bestFit="1" customWidth="1"/>
    <col min="3588" max="3592" width="9.85546875" style="79" bestFit="1" customWidth="1"/>
    <col min="3593" max="3596" width="9.7109375" style="79" bestFit="1" customWidth="1"/>
    <col min="3597" max="3599" width="9.85546875" style="79" bestFit="1" customWidth="1"/>
    <col min="3600" max="3600" width="9.140625" style="79" customWidth="1"/>
    <col min="3601" max="3604" width="9.85546875" style="79" bestFit="1" customWidth="1"/>
    <col min="3605" max="3606" width="9.5703125" style="79" bestFit="1" customWidth="1"/>
    <col min="3607" max="3607" width="9.28515625" style="79" bestFit="1" customWidth="1"/>
    <col min="3608" max="3611" width="9.85546875" style="79" bestFit="1" customWidth="1"/>
    <col min="3612" max="3612" width="11.7109375" style="79" customWidth="1"/>
    <col min="3613" max="3613" width="10.42578125" style="79" bestFit="1" customWidth="1"/>
    <col min="3614" max="3622" width="9.7109375" style="79" bestFit="1" customWidth="1"/>
    <col min="3623" max="3623" width="12.42578125" style="79" bestFit="1" customWidth="1"/>
    <col min="3624" max="3624" width="12.7109375" style="79" customWidth="1"/>
    <col min="3625" max="3625" width="9.85546875" style="79" bestFit="1" customWidth="1"/>
    <col min="3626" max="3626" width="9.7109375" style="79" bestFit="1" customWidth="1"/>
    <col min="3627" max="3628" width="9.85546875" style="79" bestFit="1" customWidth="1"/>
    <col min="3629" max="3630" width="9.7109375" style="79" bestFit="1" customWidth="1"/>
    <col min="3631" max="3840" width="9.140625" style="79"/>
    <col min="3841" max="3841" width="31.5703125" style="79" bestFit="1" customWidth="1"/>
    <col min="3842" max="3842" width="6.42578125" style="79" bestFit="1" customWidth="1"/>
    <col min="3843" max="3843" width="12.28515625" style="79" bestFit="1" customWidth="1"/>
    <col min="3844" max="3848" width="9.85546875" style="79" bestFit="1" customWidth="1"/>
    <col min="3849" max="3852" width="9.7109375" style="79" bestFit="1" customWidth="1"/>
    <col min="3853" max="3855" width="9.85546875" style="79" bestFit="1" customWidth="1"/>
    <col min="3856" max="3856" width="9.140625" style="79" customWidth="1"/>
    <col min="3857" max="3860" width="9.85546875" style="79" bestFit="1" customWidth="1"/>
    <col min="3861" max="3862" width="9.5703125" style="79" bestFit="1" customWidth="1"/>
    <col min="3863" max="3863" width="9.28515625" style="79" bestFit="1" customWidth="1"/>
    <col min="3864" max="3867" width="9.85546875" style="79" bestFit="1" customWidth="1"/>
    <col min="3868" max="3868" width="11.7109375" style="79" customWidth="1"/>
    <col min="3869" max="3869" width="10.42578125" style="79" bestFit="1" customWidth="1"/>
    <col min="3870" max="3878" width="9.7109375" style="79" bestFit="1" customWidth="1"/>
    <col min="3879" max="3879" width="12.42578125" style="79" bestFit="1" customWidth="1"/>
    <col min="3880" max="3880" width="12.7109375" style="79" customWidth="1"/>
    <col min="3881" max="3881" width="9.85546875" style="79" bestFit="1" customWidth="1"/>
    <col min="3882" max="3882" width="9.7109375" style="79" bestFit="1" customWidth="1"/>
    <col min="3883" max="3884" width="9.85546875" style="79" bestFit="1" customWidth="1"/>
    <col min="3885" max="3886" width="9.7109375" style="79" bestFit="1" customWidth="1"/>
    <col min="3887" max="4096" width="9.140625" style="79"/>
    <col min="4097" max="4097" width="31.5703125" style="79" bestFit="1" customWidth="1"/>
    <col min="4098" max="4098" width="6.42578125" style="79" bestFit="1" customWidth="1"/>
    <col min="4099" max="4099" width="12.28515625" style="79" bestFit="1" customWidth="1"/>
    <col min="4100" max="4104" width="9.85546875" style="79" bestFit="1" customWidth="1"/>
    <col min="4105" max="4108" width="9.7109375" style="79" bestFit="1" customWidth="1"/>
    <col min="4109" max="4111" width="9.85546875" style="79" bestFit="1" customWidth="1"/>
    <col min="4112" max="4112" width="9.140625" style="79" customWidth="1"/>
    <col min="4113" max="4116" width="9.85546875" style="79" bestFit="1" customWidth="1"/>
    <col min="4117" max="4118" width="9.5703125" style="79" bestFit="1" customWidth="1"/>
    <col min="4119" max="4119" width="9.28515625" style="79" bestFit="1" customWidth="1"/>
    <col min="4120" max="4123" width="9.85546875" style="79" bestFit="1" customWidth="1"/>
    <col min="4124" max="4124" width="11.7109375" style="79" customWidth="1"/>
    <col min="4125" max="4125" width="10.42578125" style="79" bestFit="1" customWidth="1"/>
    <col min="4126" max="4134" width="9.7109375" style="79" bestFit="1" customWidth="1"/>
    <col min="4135" max="4135" width="12.42578125" style="79" bestFit="1" customWidth="1"/>
    <col min="4136" max="4136" width="12.7109375" style="79" customWidth="1"/>
    <col min="4137" max="4137" width="9.85546875" style="79" bestFit="1" customWidth="1"/>
    <col min="4138" max="4138" width="9.7109375" style="79" bestFit="1" customWidth="1"/>
    <col min="4139" max="4140" width="9.85546875" style="79" bestFit="1" customWidth="1"/>
    <col min="4141" max="4142" width="9.7109375" style="79" bestFit="1" customWidth="1"/>
    <col min="4143" max="4352" width="9.140625" style="79"/>
    <col min="4353" max="4353" width="31.5703125" style="79" bestFit="1" customWidth="1"/>
    <col min="4354" max="4354" width="6.42578125" style="79" bestFit="1" customWidth="1"/>
    <col min="4355" max="4355" width="12.28515625" style="79" bestFit="1" customWidth="1"/>
    <col min="4356" max="4360" width="9.85546875" style="79" bestFit="1" customWidth="1"/>
    <col min="4361" max="4364" width="9.7109375" style="79" bestFit="1" customWidth="1"/>
    <col min="4365" max="4367" width="9.85546875" style="79" bestFit="1" customWidth="1"/>
    <col min="4368" max="4368" width="9.140625" style="79" customWidth="1"/>
    <col min="4369" max="4372" width="9.85546875" style="79" bestFit="1" customWidth="1"/>
    <col min="4373" max="4374" width="9.5703125" style="79" bestFit="1" customWidth="1"/>
    <col min="4375" max="4375" width="9.28515625" style="79" bestFit="1" customWidth="1"/>
    <col min="4376" max="4379" width="9.85546875" style="79" bestFit="1" customWidth="1"/>
    <col min="4380" max="4380" width="11.7109375" style="79" customWidth="1"/>
    <col min="4381" max="4381" width="10.42578125" style="79" bestFit="1" customWidth="1"/>
    <col min="4382" max="4390" width="9.7109375" style="79" bestFit="1" customWidth="1"/>
    <col min="4391" max="4391" width="12.42578125" style="79" bestFit="1" customWidth="1"/>
    <col min="4392" max="4392" width="12.7109375" style="79" customWidth="1"/>
    <col min="4393" max="4393" width="9.85546875" style="79" bestFit="1" customWidth="1"/>
    <col min="4394" max="4394" width="9.7109375" style="79" bestFit="1" customWidth="1"/>
    <col min="4395" max="4396" width="9.85546875" style="79" bestFit="1" customWidth="1"/>
    <col min="4397" max="4398" width="9.7109375" style="79" bestFit="1" customWidth="1"/>
    <col min="4399" max="4608" width="9.140625" style="79"/>
    <col min="4609" max="4609" width="31.5703125" style="79" bestFit="1" customWidth="1"/>
    <col min="4610" max="4610" width="6.42578125" style="79" bestFit="1" customWidth="1"/>
    <col min="4611" max="4611" width="12.28515625" style="79" bestFit="1" customWidth="1"/>
    <col min="4612" max="4616" width="9.85546875" style="79" bestFit="1" customWidth="1"/>
    <col min="4617" max="4620" width="9.7109375" style="79" bestFit="1" customWidth="1"/>
    <col min="4621" max="4623" width="9.85546875" style="79" bestFit="1" customWidth="1"/>
    <col min="4624" max="4624" width="9.140625" style="79" customWidth="1"/>
    <col min="4625" max="4628" width="9.85546875" style="79" bestFit="1" customWidth="1"/>
    <col min="4629" max="4630" width="9.5703125" style="79" bestFit="1" customWidth="1"/>
    <col min="4631" max="4631" width="9.28515625" style="79" bestFit="1" customWidth="1"/>
    <col min="4632" max="4635" width="9.85546875" style="79" bestFit="1" customWidth="1"/>
    <col min="4636" max="4636" width="11.7109375" style="79" customWidth="1"/>
    <col min="4637" max="4637" width="10.42578125" style="79" bestFit="1" customWidth="1"/>
    <col min="4638" max="4646" width="9.7109375" style="79" bestFit="1" customWidth="1"/>
    <col min="4647" max="4647" width="12.42578125" style="79" bestFit="1" customWidth="1"/>
    <col min="4648" max="4648" width="12.7109375" style="79" customWidth="1"/>
    <col min="4649" max="4649" width="9.85546875" style="79" bestFit="1" customWidth="1"/>
    <col min="4650" max="4650" width="9.7109375" style="79" bestFit="1" customWidth="1"/>
    <col min="4651" max="4652" width="9.85546875" style="79" bestFit="1" customWidth="1"/>
    <col min="4653" max="4654" width="9.7109375" style="79" bestFit="1" customWidth="1"/>
    <col min="4655" max="4864" width="9.140625" style="79"/>
    <col min="4865" max="4865" width="31.5703125" style="79" bestFit="1" customWidth="1"/>
    <col min="4866" max="4866" width="6.42578125" style="79" bestFit="1" customWidth="1"/>
    <col min="4867" max="4867" width="12.28515625" style="79" bestFit="1" customWidth="1"/>
    <col min="4868" max="4872" width="9.85546875" style="79" bestFit="1" customWidth="1"/>
    <col min="4873" max="4876" width="9.7109375" style="79" bestFit="1" customWidth="1"/>
    <col min="4877" max="4879" width="9.85546875" style="79" bestFit="1" customWidth="1"/>
    <col min="4880" max="4880" width="9.140625" style="79" customWidth="1"/>
    <col min="4881" max="4884" width="9.85546875" style="79" bestFit="1" customWidth="1"/>
    <col min="4885" max="4886" width="9.5703125" style="79" bestFit="1" customWidth="1"/>
    <col min="4887" max="4887" width="9.28515625" style="79" bestFit="1" customWidth="1"/>
    <col min="4888" max="4891" width="9.85546875" style="79" bestFit="1" customWidth="1"/>
    <col min="4892" max="4892" width="11.7109375" style="79" customWidth="1"/>
    <col min="4893" max="4893" width="10.42578125" style="79" bestFit="1" customWidth="1"/>
    <col min="4894" max="4902" width="9.7109375" style="79" bestFit="1" customWidth="1"/>
    <col min="4903" max="4903" width="12.42578125" style="79" bestFit="1" customWidth="1"/>
    <col min="4904" max="4904" width="12.7109375" style="79" customWidth="1"/>
    <col min="4905" max="4905" width="9.85546875" style="79" bestFit="1" customWidth="1"/>
    <col min="4906" max="4906" width="9.7109375" style="79" bestFit="1" customWidth="1"/>
    <col min="4907" max="4908" width="9.85546875" style="79" bestFit="1" customWidth="1"/>
    <col min="4909" max="4910" width="9.7109375" style="79" bestFit="1" customWidth="1"/>
    <col min="4911" max="5120" width="9.140625" style="79"/>
    <col min="5121" max="5121" width="31.5703125" style="79" bestFit="1" customWidth="1"/>
    <col min="5122" max="5122" width="6.42578125" style="79" bestFit="1" customWidth="1"/>
    <col min="5123" max="5123" width="12.28515625" style="79" bestFit="1" customWidth="1"/>
    <col min="5124" max="5128" width="9.85546875" style="79" bestFit="1" customWidth="1"/>
    <col min="5129" max="5132" width="9.7109375" style="79" bestFit="1" customWidth="1"/>
    <col min="5133" max="5135" width="9.85546875" style="79" bestFit="1" customWidth="1"/>
    <col min="5136" max="5136" width="9.140625" style="79" customWidth="1"/>
    <col min="5137" max="5140" width="9.85546875" style="79" bestFit="1" customWidth="1"/>
    <col min="5141" max="5142" width="9.5703125" style="79" bestFit="1" customWidth="1"/>
    <col min="5143" max="5143" width="9.28515625" style="79" bestFit="1" customWidth="1"/>
    <col min="5144" max="5147" width="9.85546875" style="79" bestFit="1" customWidth="1"/>
    <col min="5148" max="5148" width="11.7109375" style="79" customWidth="1"/>
    <col min="5149" max="5149" width="10.42578125" style="79" bestFit="1" customWidth="1"/>
    <col min="5150" max="5158" width="9.7109375" style="79" bestFit="1" customWidth="1"/>
    <col min="5159" max="5159" width="12.42578125" style="79" bestFit="1" customWidth="1"/>
    <col min="5160" max="5160" width="12.7109375" style="79" customWidth="1"/>
    <col min="5161" max="5161" width="9.85546875" style="79" bestFit="1" customWidth="1"/>
    <col min="5162" max="5162" width="9.7109375" style="79" bestFit="1" customWidth="1"/>
    <col min="5163" max="5164" width="9.85546875" style="79" bestFit="1" customWidth="1"/>
    <col min="5165" max="5166" width="9.7109375" style="79" bestFit="1" customWidth="1"/>
    <col min="5167" max="5376" width="9.140625" style="79"/>
    <col min="5377" max="5377" width="31.5703125" style="79" bestFit="1" customWidth="1"/>
    <col min="5378" max="5378" width="6.42578125" style="79" bestFit="1" customWidth="1"/>
    <col min="5379" max="5379" width="12.28515625" style="79" bestFit="1" customWidth="1"/>
    <col min="5380" max="5384" width="9.85546875" style="79" bestFit="1" customWidth="1"/>
    <col min="5385" max="5388" width="9.7109375" style="79" bestFit="1" customWidth="1"/>
    <col min="5389" max="5391" width="9.85546875" style="79" bestFit="1" customWidth="1"/>
    <col min="5392" max="5392" width="9.140625" style="79" customWidth="1"/>
    <col min="5393" max="5396" width="9.85546875" style="79" bestFit="1" customWidth="1"/>
    <col min="5397" max="5398" width="9.5703125" style="79" bestFit="1" customWidth="1"/>
    <col min="5399" max="5399" width="9.28515625" style="79" bestFit="1" customWidth="1"/>
    <col min="5400" max="5403" width="9.85546875" style="79" bestFit="1" customWidth="1"/>
    <col min="5404" max="5404" width="11.7109375" style="79" customWidth="1"/>
    <col min="5405" max="5405" width="10.42578125" style="79" bestFit="1" customWidth="1"/>
    <col min="5406" max="5414" width="9.7109375" style="79" bestFit="1" customWidth="1"/>
    <col min="5415" max="5415" width="12.42578125" style="79" bestFit="1" customWidth="1"/>
    <col min="5416" max="5416" width="12.7109375" style="79" customWidth="1"/>
    <col min="5417" max="5417" width="9.85546875" style="79" bestFit="1" customWidth="1"/>
    <col min="5418" max="5418" width="9.7109375" style="79" bestFit="1" customWidth="1"/>
    <col min="5419" max="5420" width="9.85546875" style="79" bestFit="1" customWidth="1"/>
    <col min="5421" max="5422" width="9.7109375" style="79" bestFit="1" customWidth="1"/>
    <col min="5423" max="5632" width="9.140625" style="79"/>
    <col min="5633" max="5633" width="31.5703125" style="79" bestFit="1" customWidth="1"/>
    <col min="5634" max="5634" width="6.42578125" style="79" bestFit="1" customWidth="1"/>
    <col min="5635" max="5635" width="12.28515625" style="79" bestFit="1" customWidth="1"/>
    <col min="5636" max="5640" width="9.85546875" style="79" bestFit="1" customWidth="1"/>
    <col min="5641" max="5644" width="9.7109375" style="79" bestFit="1" customWidth="1"/>
    <col min="5645" max="5647" width="9.85546875" style="79" bestFit="1" customWidth="1"/>
    <col min="5648" max="5648" width="9.140625" style="79" customWidth="1"/>
    <col min="5649" max="5652" width="9.85546875" style="79" bestFit="1" customWidth="1"/>
    <col min="5653" max="5654" width="9.5703125" style="79" bestFit="1" customWidth="1"/>
    <col min="5655" max="5655" width="9.28515625" style="79" bestFit="1" customWidth="1"/>
    <col min="5656" max="5659" width="9.85546875" style="79" bestFit="1" customWidth="1"/>
    <col min="5660" max="5660" width="11.7109375" style="79" customWidth="1"/>
    <col min="5661" max="5661" width="10.42578125" style="79" bestFit="1" customWidth="1"/>
    <col min="5662" max="5670" width="9.7109375" style="79" bestFit="1" customWidth="1"/>
    <col min="5671" max="5671" width="12.42578125" style="79" bestFit="1" customWidth="1"/>
    <col min="5672" max="5672" width="12.7109375" style="79" customWidth="1"/>
    <col min="5673" max="5673" width="9.85546875" style="79" bestFit="1" customWidth="1"/>
    <col min="5674" max="5674" width="9.7109375" style="79" bestFit="1" customWidth="1"/>
    <col min="5675" max="5676" width="9.85546875" style="79" bestFit="1" customWidth="1"/>
    <col min="5677" max="5678" width="9.7109375" style="79" bestFit="1" customWidth="1"/>
    <col min="5679" max="5888" width="9.140625" style="79"/>
    <col min="5889" max="5889" width="31.5703125" style="79" bestFit="1" customWidth="1"/>
    <col min="5890" max="5890" width="6.42578125" style="79" bestFit="1" customWidth="1"/>
    <col min="5891" max="5891" width="12.28515625" style="79" bestFit="1" customWidth="1"/>
    <col min="5892" max="5896" width="9.85546875" style="79" bestFit="1" customWidth="1"/>
    <col min="5897" max="5900" width="9.7109375" style="79" bestFit="1" customWidth="1"/>
    <col min="5901" max="5903" width="9.85546875" style="79" bestFit="1" customWidth="1"/>
    <col min="5904" max="5904" width="9.140625" style="79" customWidth="1"/>
    <col min="5905" max="5908" width="9.85546875" style="79" bestFit="1" customWidth="1"/>
    <col min="5909" max="5910" width="9.5703125" style="79" bestFit="1" customWidth="1"/>
    <col min="5911" max="5911" width="9.28515625" style="79" bestFit="1" customWidth="1"/>
    <col min="5912" max="5915" width="9.85546875" style="79" bestFit="1" customWidth="1"/>
    <col min="5916" max="5916" width="11.7109375" style="79" customWidth="1"/>
    <col min="5917" max="5917" width="10.42578125" style="79" bestFit="1" customWidth="1"/>
    <col min="5918" max="5926" width="9.7109375" style="79" bestFit="1" customWidth="1"/>
    <col min="5927" max="5927" width="12.42578125" style="79" bestFit="1" customWidth="1"/>
    <col min="5928" max="5928" width="12.7109375" style="79" customWidth="1"/>
    <col min="5929" max="5929" width="9.85546875" style="79" bestFit="1" customWidth="1"/>
    <col min="5930" max="5930" width="9.7109375" style="79" bestFit="1" customWidth="1"/>
    <col min="5931" max="5932" width="9.85546875" style="79" bestFit="1" customWidth="1"/>
    <col min="5933" max="5934" width="9.7109375" style="79" bestFit="1" customWidth="1"/>
    <col min="5935" max="6144" width="9.140625" style="79"/>
    <col min="6145" max="6145" width="31.5703125" style="79" bestFit="1" customWidth="1"/>
    <col min="6146" max="6146" width="6.42578125" style="79" bestFit="1" customWidth="1"/>
    <col min="6147" max="6147" width="12.28515625" style="79" bestFit="1" customWidth="1"/>
    <col min="6148" max="6152" width="9.85546875" style="79" bestFit="1" customWidth="1"/>
    <col min="6153" max="6156" width="9.7109375" style="79" bestFit="1" customWidth="1"/>
    <col min="6157" max="6159" width="9.85546875" style="79" bestFit="1" customWidth="1"/>
    <col min="6160" max="6160" width="9.140625" style="79" customWidth="1"/>
    <col min="6161" max="6164" width="9.85546875" style="79" bestFit="1" customWidth="1"/>
    <col min="6165" max="6166" width="9.5703125" style="79" bestFit="1" customWidth="1"/>
    <col min="6167" max="6167" width="9.28515625" style="79" bestFit="1" customWidth="1"/>
    <col min="6168" max="6171" width="9.85546875" style="79" bestFit="1" customWidth="1"/>
    <col min="6172" max="6172" width="11.7109375" style="79" customWidth="1"/>
    <col min="6173" max="6173" width="10.42578125" style="79" bestFit="1" customWidth="1"/>
    <col min="6174" max="6182" width="9.7109375" style="79" bestFit="1" customWidth="1"/>
    <col min="6183" max="6183" width="12.42578125" style="79" bestFit="1" customWidth="1"/>
    <col min="6184" max="6184" width="12.7109375" style="79" customWidth="1"/>
    <col min="6185" max="6185" width="9.85546875" style="79" bestFit="1" customWidth="1"/>
    <col min="6186" max="6186" width="9.7109375" style="79" bestFit="1" customWidth="1"/>
    <col min="6187" max="6188" width="9.85546875" style="79" bestFit="1" customWidth="1"/>
    <col min="6189" max="6190" width="9.7109375" style="79" bestFit="1" customWidth="1"/>
    <col min="6191" max="6400" width="9.140625" style="79"/>
    <col min="6401" max="6401" width="31.5703125" style="79" bestFit="1" customWidth="1"/>
    <col min="6402" max="6402" width="6.42578125" style="79" bestFit="1" customWidth="1"/>
    <col min="6403" max="6403" width="12.28515625" style="79" bestFit="1" customWidth="1"/>
    <col min="6404" max="6408" width="9.85546875" style="79" bestFit="1" customWidth="1"/>
    <col min="6409" max="6412" width="9.7109375" style="79" bestFit="1" customWidth="1"/>
    <col min="6413" max="6415" width="9.85546875" style="79" bestFit="1" customWidth="1"/>
    <col min="6416" max="6416" width="9.140625" style="79" customWidth="1"/>
    <col min="6417" max="6420" width="9.85546875" style="79" bestFit="1" customWidth="1"/>
    <col min="6421" max="6422" width="9.5703125" style="79" bestFit="1" customWidth="1"/>
    <col min="6423" max="6423" width="9.28515625" style="79" bestFit="1" customWidth="1"/>
    <col min="6424" max="6427" width="9.85546875" style="79" bestFit="1" customWidth="1"/>
    <col min="6428" max="6428" width="11.7109375" style="79" customWidth="1"/>
    <col min="6429" max="6429" width="10.42578125" style="79" bestFit="1" customWidth="1"/>
    <col min="6430" max="6438" width="9.7109375" style="79" bestFit="1" customWidth="1"/>
    <col min="6439" max="6439" width="12.42578125" style="79" bestFit="1" customWidth="1"/>
    <col min="6440" max="6440" width="12.7109375" style="79" customWidth="1"/>
    <col min="6441" max="6441" width="9.85546875" style="79" bestFit="1" customWidth="1"/>
    <col min="6442" max="6442" width="9.7109375" style="79" bestFit="1" customWidth="1"/>
    <col min="6443" max="6444" width="9.85546875" style="79" bestFit="1" customWidth="1"/>
    <col min="6445" max="6446" width="9.7109375" style="79" bestFit="1" customWidth="1"/>
    <col min="6447" max="6656" width="9.140625" style="79"/>
    <col min="6657" max="6657" width="31.5703125" style="79" bestFit="1" customWidth="1"/>
    <col min="6658" max="6658" width="6.42578125" style="79" bestFit="1" customWidth="1"/>
    <col min="6659" max="6659" width="12.28515625" style="79" bestFit="1" customWidth="1"/>
    <col min="6660" max="6664" width="9.85546875" style="79" bestFit="1" customWidth="1"/>
    <col min="6665" max="6668" width="9.7109375" style="79" bestFit="1" customWidth="1"/>
    <col min="6669" max="6671" width="9.85546875" style="79" bestFit="1" customWidth="1"/>
    <col min="6672" max="6672" width="9.140625" style="79" customWidth="1"/>
    <col min="6673" max="6676" width="9.85546875" style="79" bestFit="1" customWidth="1"/>
    <col min="6677" max="6678" width="9.5703125" style="79" bestFit="1" customWidth="1"/>
    <col min="6679" max="6679" width="9.28515625" style="79" bestFit="1" customWidth="1"/>
    <col min="6680" max="6683" width="9.85546875" style="79" bestFit="1" customWidth="1"/>
    <col min="6684" max="6684" width="11.7109375" style="79" customWidth="1"/>
    <col min="6685" max="6685" width="10.42578125" style="79" bestFit="1" customWidth="1"/>
    <col min="6686" max="6694" width="9.7109375" style="79" bestFit="1" customWidth="1"/>
    <col min="6695" max="6695" width="12.42578125" style="79" bestFit="1" customWidth="1"/>
    <col min="6696" max="6696" width="12.7109375" style="79" customWidth="1"/>
    <col min="6697" max="6697" width="9.85546875" style="79" bestFit="1" customWidth="1"/>
    <col min="6698" max="6698" width="9.7109375" style="79" bestFit="1" customWidth="1"/>
    <col min="6699" max="6700" width="9.85546875" style="79" bestFit="1" customWidth="1"/>
    <col min="6701" max="6702" width="9.7109375" style="79" bestFit="1" customWidth="1"/>
    <col min="6703" max="6912" width="9.140625" style="79"/>
    <col min="6913" max="6913" width="31.5703125" style="79" bestFit="1" customWidth="1"/>
    <col min="6914" max="6914" width="6.42578125" style="79" bestFit="1" customWidth="1"/>
    <col min="6915" max="6915" width="12.28515625" style="79" bestFit="1" customWidth="1"/>
    <col min="6916" max="6920" width="9.85546875" style="79" bestFit="1" customWidth="1"/>
    <col min="6921" max="6924" width="9.7109375" style="79" bestFit="1" customWidth="1"/>
    <col min="6925" max="6927" width="9.85546875" style="79" bestFit="1" customWidth="1"/>
    <col min="6928" max="6928" width="9.140625" style="79" customWidth="1"/>
    <col min="6929" max="6932" width="9.85546875" style="79" bestFit="1" customWidth="1"/>
    <col min="6933" max="6934" width="9.5703125" style="79" bestFit="1" customWidth="1"/>
    <col min="6935" max="6935" width="9.28515625" style="79" bestFit="1" customWidth="1"/>
    <col min="6936" max="6939" width="9.85546875" style="79" bestFit="1" customWidth="1"/>
    <col min="6940" max="6940" width="11.7109375" style="79" customWidth="1"/>
    <col min="6941" max="6941" width="10.42578125" style="79" bestFit="1" customWidth="1"/>
    <col min="6942" max="6950" width="9.7109375" style="79" bestFit="1" customWidth="1"/>
    <col min="6951" max="6951" width="12.42578125" style="79" bestFit="1" customWidth="1"/>
    <col min="6952" max="6952" width="12.7109375" style="79" customWidth="1"/>
    <col min="6953" max="6953" width="9.85546875" style="79" bestFit="1" customWidth="1"/>
    <col min="6954" max="6954" width="9.7109375" style="79" bestFit="1" customWidth="1"/>
    <col min="6955" max="6956" width="9.85546875" style="79" bestFit="1" customWidth="1"/>
    <col min="6957" max="6958" width="9.7109375" style="79" bestFit="1" customWidth="1"/>
    <col min="6959" max="7168" width="9.140625" style="79"/>
    <col min="7169" max="7169" width="31.5703125" style="79" bestFit="1" customWidth="1"/>
    <col min="7170" max="7170" width="6.42578125" style="79" bestFit="1" customWidth="1"/>
    <col min="7171" max="7171" width="12.28515625" style="79" bestFit="1" customWidth="1"/>
    <col min="7172" max="7176" width="9.85546875" style="79" bestFit="1" customWidth="1"/>
    <col min="7177" max="7180" width="9.7109375" style="79" bestFit="1" customWidth="1"/>
    <col min="7181" max="7183" width="9.85546875" style="79" bestFit="1" customWidth="1"/>
    <col min="7184" max="7184" width="9.140625" style="79" customWidth="1"/>
    <col min="7185" max="7188" width="9.85546875" style="79" bestFit="1" customWidth="1"/>
    <col min="7189" max="7190" width="9.5703125" style="79" bestFit="1" customWidth="1"/>
    <col min="7191" max="7191" width="9.28515625" style="79" bestFit="1" customWidth="1"/>
    <col min="7192" max="7195" width="9.85546875" style="79" bestFit="1" customWidth="1"/>
    <col min="7196" max="7196" width="11.7109375" style="79" customWidth="1"/>
    <col min="7197" max="7197" width="10.42578125" style="79" bestFit="1" customWidth="1"/>
    <col min="7198" max="7206" width="9.7109375" style="79" bestFit="1" customWidth="1"/>
    <col min="7207" max="7207" width="12.42578125" style="79" bestFit="1" customWidth="1"/>
    <col min="7208" max="7208" width="12.7109375" style="79" customWidth="1"/>
    <col min="7209" max="7209" width="9.85546875" style="79" bestFit="1" customWidth="1"/>
    <col min="7210" max="7210" width="9.7109375" style="79" bestFit="1" customWidth="1"/>
    <col min="7211" max="7212" width="9.85546875" style="79" bestFit="1" customWidth="1"/>
    <col min="7213" max="7214" width="9.7109375" style="79" bestFit="1" customWidth="1"/>
    <col min="7215" max="7424" width="9.140625" style="79"/>
    <col min="7425" max="7425" width="31.5703125" style="79" bestFit="1" customWidth="1"/>
    <col min="7426" max="7426" width="6.42578125" style="79" bestFit="1" customWidth="1"/>
    <col min="7427" max="7427" width="12.28515625" style="79" bestFit="1" customWidth="1"/>
    <col min="7428" max="7432" width="9.85546875" style="79" bestFit="1" customWidth="1"/>
    <col min="7433" max="7436" width="9.7109375" style="79" bestFit="1" customWidth="1"/>
    <col min="7437" max="7439" width="9.85546875" style="79" bestFit="1" customWidth="1"/>
    <col min="7440" max="7440" width="9.140625" style="79" customWidth="1"/>
    <col min="7441" max="7444" width="9.85546875" style="79" bestFit="1" customWidth="1"/>
    <col min="7445" max="7446" width="9.5703125" style="79" bestFit="1" customWidth="1"/>
    <col min="7447" max="7447" width="9.28515625" style="79" bestFit="1" customWidth="1"/>
    <col min="7448" max="7451" width="9.85546875" style="79" bestFit="1" customWidth="1"/>
    <col min="7452" max="7452" width="11.7109375" style="79" customWidth="1"/>
    <col min="7453" max="7453" width="10.42578125" style="79" bestFit="1" customWidth="1"/>
    <col min="7454" max="7462" width="9.7109375" style="79" bestFit="1" customWidth="1"/>
    <col min="7463" max="7463" width="12.42578125" style="79" bestFit="1" customWidth="1"/>
    <col min="7464" max="7464" width="12.7109375" style="79" customWidth="1"/>
    <col min="7465" max="7465" width="9.85546875" style="79" bestFit="1" customWidth="1"/>
    <col min="7466" max="7466" width="9.7109375" style="79" bestFit="1" customWidth="1"/>
    <col min="7467" max="7468" width="9.85546875" style="79" bestFit="1" customWidth="1"/>
    <col min="7469" max="7470" width="9.7109375" style="79" bestFit="1" customWidth="1"/>
    <col min="7471" max="7680" width="9.140625" style="79"/>
    <col min="7681" max="7681" width="31.5703125" style="79" bestFit="1" customWidth="1"/>
    <col min="7682" max="7682" width="6.42578125" style="79" bestFit="1" customWidth="1"/>
    <col min="7683" max="7683" width="12.28515625" style="79" bestFit="1" customWidth="1"/>
    <col min="7684" max="7688" width="9.85546875" style="79" bestFit="1" customWidth="1"/>
    <col min="7689" max="7692" width="9.7109375" style="79" bestFit="1" customWidth="1"/>
    <col min="7693" max="7695" width="9.85546875" style="79" bestFit="1" customWidth="1"/>
    <col min="7696" max="7696" width="9.140625" style="79" customWidth="1"/>
    <col min="7697" max="7700" width="9.85546875" style="79" bestFit="1" customWidth="1"/>
    <col min="7701" max="7702" width="9.5703125" style="79" bestFit="1" customWidth="1"/>
    <col min="7703" max="7703" width="9.28515625" style="79" bestFit="1" customWidth="1"/>
    <col min="7704" max="7707" width="9.85546875" style="79" bestFit="1" customWidth="1"/>
    <col min="7708" max="7708" width="11.7109375" style="79" customWidth="1"/>
    <col min="7709" max="7709" width="10.42578125" style="79" bestFit="1" customWidth="1"/>
    <col min="7710" max="7718" width="9.7109375" style="79" bestFit="1" customWidth="1"/>
    <col min="7719" max="7719" width="12.42578125" style="79" bestFit="1" customWidth="1"/>
    <col min="7720" max="7720" width="12.7109375" style="79" customWidth="1"/>
    <col min="7721" max="7721" width="9.85546875" style="79" bestFit="1" customWidth="1"/>
    <col min="7722" max="7722" width="9.7109375" style="79" bestFit="1" customWidth="1"/>
    <col min="7723" max="7724" width="9.85546875" style="79" bestFit="1" customWidth="1"/>
    <col min="7725" max="7726" width="9.7109375" style="79" bestFit="1" customWidth="1"/>
    <col min="7727" max="7936" width="9.140625" style="79"/>
    <col min="7937" max="7937" width="31.5703125" style="79" bestFit="1" customWidth="1"/>
    <col min="7938" max="7938" width="6.42578125" style="79" bestFit="1" customWidth="1"/>
    <col min="7939" max="7939" width="12.28515625" style="79" bestFit="1" customWidth="1"/>
    <col min="7940" max="7944" width="9.85546875" style="79" bestFit="1" customWidth="1"/>
    <col min="7945" max="7948" width="9.7109375" style="79" bestFit="1" customWidth="1"/>
    <col min="7949" max="7951" width="9.85546875" style="79" bestFit="1" customWidth="1"/>
    <col min="7952" max="7952" width="9.140625" style="79" customWidth="1"/>
    <col min="7953" max="7956" width="9.85546875" style="79" bestFit="1" customWidth="1"/>
    <col min="7957" max="7958" width="9.5703125" style="79" bestFit="1" customWidth="1"/>
    <col min="7959" max="7959" width="9.28515625" style="79" bestFit="1" customWidth="1"/>
    <col min="7960" max="7963" width="9.85546875" style="79" bestFit="1" customWidth="1"/>
    <col min="7964" max="7964" width="11.7109375" style="79" customWidth="1"/>
    <col min="7965" max="7965" width="10.42578125" style="79" bestFit="1" customWidth="1"/>
    <col min="7966" max="7974" width="9.7109375" style="79" bestFit="1" customWidth="1"/>
    <col min="7975" max="7975" width="12.42578125" style="79" bestFit="1" customWidth="1"/>
    <col min="7976" max="7976" width="12.7109375" style="79" customWidth="1"/>
    <col min="7977" max="7977" width="9.85546875" style="79" bestFit="1" customWidth="1"/>
    <col min="7978" max="7978" width="9.7109375" style="79" bestFit="1" customWidth="1"/>
    <col min="7979" max="7980" width="9.85546875" style="79" bestFit="1" customWidth="1"/>
    <col min="7981" max="7982" width="9.7109375" style="79" bestFit="1" customWidth="1"/>
    <col min="7983" max="8192" width="9.140625" style="79"/>
    <col min="8193" max="8193" width="31.5703125" style="79" bestFit="1" customWidth="1"/>
    <col min="8194" max="8194" width="6.42578125" style="79" bestFit="1" customWidth="1"/>
    <col min="8195" max="8195" width="12.28515625" style="79" bestFit="1" customWidth="1"/>
    <col min="8196" max="8200" width="9.85546875" style="79" bestFit="1" customWidth="1"/>
    <col min="8201" max="8204" width="9.7109375" style="79" bestFit="1" customWidth="1"/>
    <col min="8205" max="8207" width="9.85546875" style="79" bestFit="1" customWidth="1"/>
    <col min="8208" max="8208" width="9.140625" style="79" customWidth="1"/>
    <col min="8209" max="8212" width="9.85546875" style="79" bestFit="1" customWidth="1"/>
    <col min="8213" max="8214" width="9.5703125" style="79" bestFit="1" customWidth="1"/>
    <col min="8215" max="8215" width="9.28515625" style="79" bestFit="1" customWidth="1"/>
    <col min="8216" max="8219" width="9.85546875" style="79" bestFit="1" customWidth="1"/>
    <col min="8220" max="8220" width="11.7109375" style="79" customWidth="1"/>
    <col min="8221" max="8221" width="10.42578125" style="79" bestFit="1" customWidth="1"/>
    <col min="8222" max="8230" width="9.7109375" style="79" bestFit="1" customWidth="1"/>
    <col min="8231" max="8231" width="12.42578125" style="79" bestFit="1" customWidth="1"/>
    <col min="8232" max="8232" width="12.7109375" style="79" customWidth="1"/>
    <col min="8233" max="8233" width="9.85546875" style="79" bestFit="1" customWidth="1"/>
    <col min="8234" max="8234" width="9.7109375" style="79" bestFit="1" customWidth="1"/>
    <col min="8235" max="8236" width="9.85546875" style="79" bestFit="1" customWidth="1"/>
    <col min="8237" max="8238" width="9.7109375" style="79" bestFit="1" customWidth="1"/>
    <col min="8239" max="8448" width="9.140625" style="79"/>
    <col min="8449" max="8449" width="31.5703125" style="79" bestFit="1" customWidth="1"/>
    <col min="8450" max="8450" width="6.42578125" style="79" bestFit="1" customWidth="1"/>
    <col min="8451" max="8451" width="12.28515625" style="79" bestFit="1" customWidth="1"/>
    <col min="8452" max="8456" width="9.85546875" style="79" bestFit="1" customWidth="1"/>
    <col min="8457" max="8460" width="9.7109375" style="79" bestFit="1" customWidth="1"/>
    <col min="8461" max="8463" width="9.85546875" style="79" bestFit="1" customWidth="1"/>
    <col min="8464" max="8464" width="9.140625" style="79" customWidth="1"/>
    <col min="8465" max="8468" width="9.85546875" style="79" bestFit="1" customWidth="1"/>
    <col min="8469" max="8470" width="9.5703125" style="79" bestFit="1" customWidth="1"/>
    <col min="8471" max="8471" width="9.28515625" style="79" bestFit="1" customWidth="1"/>
    <col min="8472" max="8475" width="9.85546875" style="79" bestFit="1" customWidth="1"/>
    <col min="8476" max="8476" width="11.7109375" style="79" customWidth="1"/>
    <col min="8477" max="8477" width="10.42578125" style="79" bestFit="1" customWidth="1"/>
    <col min="8478" max="8486" width="9.7109375" style="79" bestFit="1" customWidth="1"/>
    <col min="8487" max="8487" width="12.42578125" style="79" bestFit="1" customWidth="1"/>
    <col min="8488" max="8488" width="12.7109375" style="79" customWidth="1"/>
    <col min="8489" max="8489" width="9.85546875" style="79" bestFit="1" customWidth="1"/>
    <col min="8490" max="8490" width="9.7109375" style="79" bestFit="1" customWidth="1"/>
    <col min="8491" max="8492" width="9.85546875" style="79" bestFit="1" customWidth="1"/>
    <col min="8493" max="8494" width="9.7109375" style="79" bestFit="1" customWidth="1"/>
    <col min="8495" max="8704" width="9.140625" style="79"/>
    <col min="8705" max="8705" width="31.5703125" style="79" bestFit="1" customWidth="1"/>
    <col min="8706" max="8706" width="6.42578125" style="79" bestFit="1" customWidth="1"/>
    <col min="8707" max="8707" width="12.28515625" style="79" bestFit="1" customWidth="1"/>
    <col min="8708" max="8712" width="9.85546875" style="79" bestFit="1" customWidth="1"/>
    <col min="8713" max="8716" width="9.7109375" style="79" bestFit="1" customWidth="1"/>
    <col min="8717" max="8719" width="9.85546875" style="79" bestFit="1" customWidth="1"/>
    <col min="8720" max="8720" width="9.140625" style="79" customWidth="1"/>
    <col min="8721" max="8724" width="9.85546875" style="79" bestFit="1" customWidth="1"/>
    <col min="8725" max="8726" width="9.5703125" style="79" bestFit="1" customWidth="1"/>
    <col min="8727" max="8727" width="9.28515625" style="79" bestFit="1" customWidth="1"/>
    <col min="8728" max="8731" width="9.85546875" style="79" bestFit="1" customWidth="1"/>
    <col min="8732" max="8732" width="11.7109375" style="79" customWidth="1"/>
    <col min="8733" max="8733" width="10.42578125" style="79" bestFit="1" customWidth="1"/>
    <col min="8734" max="8742" width="9.7109375" style="79" bestFit="1" customWidth="1"/>
    <col min="8743" max="8743" width="12.42578125" style="79" bestFit="1" customWidth="1"/>
    <col min="8744" max="8744" width="12.7109375" style="79" customWidth="1"/>
    <col min="8745" max="8745" width="9.85546875" style="79" bestFit="1" customWidth="1"/>
    <col min="8746" max="8746" width="9.7109375" style="79" bestFit="1" customWidth="1"/>
    <col min="8747" max="8748" width="9.85546875" style="79" bestFit="1" customWidth="1"/>
    <col min="8749" max="8750" width="9.7109375" style="79" bestFit="1" customWidth="1"/>
    <col min="8751" max="8960" width="9.140625" style="79"/>
    <col min="8961" max="8961" width="31.5703125" style="79" bestFit="1" customWidth="1"/>
    <col min="8962" max="8962" width="6.42578125" style="79" bestFit="1" customWidth="1"/>
    <col min="8963" max="8963" width="12.28515625" style="79" bestFit="1" customWidth="1"/>
    <col min="8964" max="8968" width="9.85546875" style="79" bestFit="1" customWidth="1"/>
    <col min="8969" max="8972" width="9.7109375" style="79" bestFit="1" customWidth="1"/>
    <col min="8973" max="8975" width="9.85546875" style="79" bestFit="1" customWidth="1"/>
    <col min="8976" max="8976" width="9.140625" style="79" customWidth="1"/>
    <col min="8977" max="8980" width="9.85546875" style="79" bestFit="1" customWidth="1"/>
    <col min="8981" max="8982" width="9.5703125" style="79" bestFit="1" customWidth="1"/>
    <col min="8983" max="8983" width="9.28515625" style="79" bestFit="1" customWidth="1"/>
    <col min="8984" max="8987" width="9.85546875" style="79" bestFit="1" customWidth="1"/>
    <col min="8988" max="8988" width="11.7109375" style="79" customWidth="1"/>
    <col min="8989" max="8989" width="10.42578125" style="79" bestFit="1" customWidth="1"/>
    <col min="8990" max="8998" width="9.7109375" style="79" bestFit="1" customWidth="1"/>
    <col min="8999" max="8999" width="12.42578125" style="79" bestFit="1" customWidth="1"/>
    <col min="9000" max="9000" width="12.7109375" style="79" customWidth="1"/>
    <col min="9001" max="9001" width="9.85546875" style="79" bestFit="1" customWidth="1"/>
    <col min="9002" max="9002" width="9.7109375" style="79" bestFit="1" customWidth="1"/>
    <col min="9003" max="9004" width="9.85546875" style="79" bestFit="1" customWidth="1"/>
    <col min="9005" max="9006" width="9.7109375" style="79" bestFit="1" customWidth="1"/>
    <col min="9007" max="9216" width="9.140625" style="79"/>
    <col min="9217" max="9217" width="31.5703125" style="79" bestFit="1" customWidth="1"/>
    <col min="9218" max="9218" width="6.42578125" style="79" bestFit="1" customWidth="1"/>
    <col min="9219" max="9219" width="12.28515625" style="79" bestFit="1" customWidth="1"/>
    <col min="9220" max="9224" width="9.85546875" style="79" bestFit="1" customWidth="1"/>
    <col min="9225" max="9228" width="9.7109375" style="79" bestFit="1" customWidth="1"/>
    <col min="9229" max="9231" width="9.85546875" style="79" bestFit="1" customWidth="1"/>
    <col min="9232" max="9232" width="9.140625" style="79" customWidth="1"/>
    <col min="9233" max="9236" width="9.85546875" style="79" bestFit="1" customWidth="1"/>
    <col min="9237" max="9238" width="9.5703125" style="79" bestFit="1" customWidth="1"/>
    <col min="9239" max="9239" width="9.28515625" style="79" bestFit="1" customWidth="1"/>
    <col min="9240" max="9243" width="9.85546875" style="79" bestFit="1" customWidth="1"/>
    <col min="9244" max="9244" width="11.7109375" style="79" customWidth="1"/>
    <col min="9245" max="9245" width="10.42578125" style="79" bestFit="1" customWidth="1"/>
    <col min="9246" max="9254" width="9.7109375" style="79" bestFit="1" customWidth="1"/>
    <col min="9255" max="9255" width="12.42578125" style="79" bestFit="1" customWidth="1"/>
    <col min="9256" max="9256" width="12.7109375" style="79" customWidth="1"/>
    <col min="9257" max="9257" width="9.85546875" style="79" bestFit="1" customWidth="1"/>
    <col min="9258" max="9258" width="9.7109375" style="79" bestFit="1" customWidth="1"/>
    <col min="9259" max="9260" width="9.85546875" style="79" bestFit="1" customWidth="1"/>
    <col min="9261" max="9262" width="9.7109375" style="79" bestFit="1" customWidth="1"/>
    <col min="9263" max="9472" width="9.140625" style="79"/>
    <col min="9473" max="9473" width="31.5703125" style="79" bestFit="1" customWidth="1"/>
    <col min="9474" max="9474" width="6.42578125" style="79" bestFit="1" customWidth="1"/>
    <col min="9475" max="9475" width="12.28515625" style="79" bestFit="1" customWidth="1"/>
    <col min="9476" max="9480" width="9.85546875" style="79" bestFit="1" customWidth="1"/>
    <col min="9481" max="9484" width="9.7109375" style="79" bestFit="1" customWidth="1"/>
    <col min="9485" max="9487" width="9.85546875" style="79" bestFit="1" customWidth="1"/>
    <col min="9488" max="9488" width="9.140625" style="79" customWidth="1"/>
    <col min="9489" max="9492" width="9.85546875" style="79" bestFit="1" customWidth="1"/>
    <col min="9493" max="9494" width="9.5703125" style="79" bestFit="1" customWidth="1"/>
    <col min="9495" max="9495" width="9.28515625" style="79" bestFit="1" customWidth="1"/>
    <col min="9496" max="9499" width="9.85546875" style="79" bestFit="1" customWidth="1"/>
    <col min="9500" max="9500" width="11.7109375" style="79" customWidth="1"/>
    <col min="9501" max="9501" width="10.42578125" style="79" bestFit="1" customWidth="1"/>
    <col min="9502" max="9510" width="9.7109375" style="79" bestFit="1" customWidth="1"/>
    <col min="9511" max="9511" width="12.42578125" style="79" bestFit="1" customWidth="1"/>
    <col min="9512" max="9512" width="12.7109375" style="79" customWidth="1"/>
    <col min="9513" max="9513" width="9.85546875" style="79" bestFit="1" customWidth="1"/>
    <col min="9514" max="9514" width="9.7109375" style="79" bestFit="1" customWidth="1"/>
    <col min="9515" max="9516" width="9.85546875" style="79" bestFit="1" customWidth="1"/>
    <col min="9517" max="9518" width="9.7109375" style="79" bestFit="1" customWidth="1"/>
    <col min="9519" max="9728" width="9.140625" style="79"/>
    <col min="9729" max="9729" width="31.5703125" style="79" bestFit="1" customWidth="1"/>
    <col min="9730" max="9730" width="6.42578125" style="79" bestFit="1" customWidth="1"/>
    <col min="9731" max="9731" width="12.28515625" style="79" bestFit="1" customWidth="1"/>
    <col min="9732" max="9736" width="9.85546875" style="79" bestFit="1" customWidth="1"/>
    <col min="9737" max="9740" width="9.7109375" style="79" bestFit="1" customWidth="1"/>
    <col min="9741" max="9743" width="9.85546875" style="79" bestFit="1" customWidth="1"/>
    <col min="9744" max="9744" width="9.140625" style="79" customWidth="1"/>
    <col min="9745" max="9748" width="9.85546875" style="79" bestFit="1" customWidth="1"/>
    <col min="9749" max="9750" width="9.5703125" style="79" bestFit="1" customWidth="1"/>
    <col min="9751" max="9751" width="9.28515625" style="79" bestFit="1" customWidth="1"/>
    <col min="9752" max="9755" width="9.85546875" style="79" bestFit="1" customWidth="1"/>
    <col min="9756" max="9756" width="11.7109375" style="79" customWidth="1"/>
    <col min="9757" max="9757" width="10.42578125" style="79" bestFit="1" customWidth="1"/>
    <col min="9758" max="9766" width="9.7109375" style="79" bestFit="1" customWidth="1"/>
    <col min="9767" max="9767" width="12.42578125" style="79" bestFit="1" customWidth="1"/>
    <col min="9768" max="9768" width="12.7109375" style="79" customWidth="1"/>
    <col min="9769" max="9769" width="9.85546875" style="79" bestFit="1" customWidth="1"/>
    <col min="9770" max="9770" width="9.7109375" style="79" bestFit="1" customWidth="1"/>
    <col min="9771" max="9772" width="9.85546875" style="79" bestFit="1" customWidth="1"/>
    <col min="9773" max="9774" width="9.7109375" style="79" bestFit="1" customWidth="1"/>
    <col min="9775" max="9984" width="9.140625" style="79"/>
    <col min="9985" max="9985" width="31.5703125" style="79" bestFit="1" customWidth="1"/>
    <col min="9986" max="9986" width="6.42578125" style="79" bestFit="1" customWidth="1"/>
    <col min="9987" max="9987" width="12.28515625" style="79" bestFit="1" customWidth="1"/>
    <col min="9988" max="9992" width="9.85546875" style="79" bestFit="1" customWidth="1"/>
    <col min="9993" max="9996" width="9.7109375" style="79" bestFit="1" customWidth="1"/>
    <col min="9997" max="9999" width="9.85546875" style="79" bestFit="1" customWidth="1"/>
    <col min="10000" max="10000" width="9.140625" style="79" customWidth="1"/>
    <col min="10001" max="10004" width="9.85546875" style="79" bestFit="1" customWidth="1"/>
    <col min="10005" max="10006" width="9.5703125" style="79" bestFit="1" customWidth="1"/>
    <col min="10007" max="10007" width="9.28515625" style="79" bestFit="1" customWidth="1"/>
    <col min="10008" max="10011" width="9.85546875" style="79" bestFit="1" customWidth="1"/>
    <col min="10012" max="10012" width="11.7109375" style="79" customWidth="1"/>
    <col min="10013" max="10013" width="10.42578125" style="79" bestFit="1" customWidth="1"/>
    <col min="10014" max="10022" width="9.7109375" style="79" bestFit="1" customWidth="1"/>
    <col min="10023" max="10023" width="12.42578125" style="79" bestFit="1" customWidth="1"/>
    <col min="10024" max="10024" width="12.7109375" style="79" customWidth="1"/>
    <col min="10025" max="10025" width="9.85546875" style="79" bestFit="1" customWidth="1"/>
    <col min="10026" max="10026" width="9.7109375" style="79" bestFit="1" customWidth="1"/>
    <col min="10027" max="10028" width="9.85546875" style="79" bestFit="1" customWidth="1"/>
    <col min="10029" max="10030" width="9.7109375" style="79" bestFit="1" customWidth="1"/>
    <col min="10031" max="10240" width="9.140625" style="79"/>
    <col min="10241" max="10241" width="31.5703125" style="79" bestFit="1" customWidth="1"/>
    <col min="10242" max="10242" width="6.42578125" style="79" bestFit="1" customWidth="1"/>
    <col min="10243" max="10243" width="12.28515625" style="79" bestFit="1" customWidth="1"/>
    <col min="10244" max="10248" width="9.85546875" style="79" bestFit="1" customWidth="1"/>
    <col min="10249" max="10252" width="9.7109375" style="79" bestFit="1" customWidth="1"/>
    <col min="10253" max="10255" width="9.85546875" style="79" bestFit="1" customWidth="1"/>
    <col min="10256" max="10256" width="9.140625" style="79" customWidth="1"/>
    <col min="10257" max="10260" width="9.85546875" style="79" bestFit="1" customWidth="1"/>
    <col min="10261" max="10262" width="9.5703125" style="79" bestFit="1" customWidth="1"/>
    <col min="10263" max="10263" width="9.28515625" style="79" bestFit="1" customWidth="1"/>
    <col min="10264" max="10267" width="9.85546875" style="79" bestFit="1" customWidth="1"/>
    <col min="10268" max="10268" width="11.7109375" style="79" customWidth="1"/>
    <col min="10269" max="10269" width="10.42578125" style="79" bestFit="1" customWidth="1"/>
    <col min="10270" max="10278" width="9.7109375" style="79" bestFit="1" customWidth="1"/>
    <col min="10279" max="10279" width="12.42578125" style="79" bestFit="1" customWidth="1"/>
    <col min="10280" max="10280" width="12.7109375" style="79" customWidth="1"/>
    <col min="10281" max="10281" width="9.85546875" style="79" bestFit="1" customWidth="1"/>
    <col min="10282" max="10282" width="9.7109375" style="79" bestFit="1" customWidth="1"/>
    <col min="10283" max="10284" width="9.85546875" style="79" bestFit="1" customWidth="1"/>
    <col min="10285" max="10286" width="9.7109375" style="79" bestFit="1" customWidth="1"/>
    <col min="10287" max="10496" width="9.140625" style="79"/>
    <col min="10497" max="10497" width="31.5703125" style="79" bestFit="1" customWidth="1"/>
    <col min="10498" max="10498" width="6.42578125" style="79" bestFit="1" customWidth="1"/>
    <col min="10499" max="10499" width="12.28515625" style="79" bestFit="1" customWidth="1"/>
    <col min="10500" max="10504" width="9.85546875" style="79" bestFit="1" customWidth="1"/>
    <col min="10505" max="10508" width="9.7109375" style="79" bestFit="1" customWidth="1"/>
    <col min="10509" max="10511" width="9.85546875" style="79" bestFit="1" customWidth="1"/>
    <col min="10512" max="10512" width="9.140625" style="79" customWidth="1"/>
    <col min="10513" max="10516" width="9.85546875" style="79" bestFit="1" customWidth="1"/>
    <col min="10517" max="10518" width="9.5703125" style="79" bestFit="1" customWidth="1"/>
    <col min="10519" max="10519" width="9.28515625" style="79" bestFit="1" customWidth="1"/>
    <col min="10520" max="10523" width="9.85546875" style="79" bestFit="1" customWidth="1"/>
    <col min="10524" max="10524" width="11.7109375" style="79" customWidth="1"/>
    <col min="10525" max="10525" width="10.42578125" style="79" bestFit="1" customWidth="1"/>
    <col min="10526" max="10534" width="9.7109375" style="79" bestFit="1" customWidth="1"/>
    <col min="10535" max="10535" width="12.42578125" style="79" bestFit="1" customWidth="1"/>
    <col min="10536" max="10536" width="12.7109375" style="79" customWidth="1"/>
    <col min="10537" max="10537" width="9.85546875" style="79" bestFit="1" customWidth="1"/>
    <col min="10538" max="10538" width="9.7109375" style="79" bestFit="1" customWidth="1"/>
    <col min="10539" max="10540" width="9.85546875" style="79" bestFit="1" customWidth="1"/>
    <col min="10541" max="10542" width="9.7109375" style="79" bestFit="1" customWidth="1"/>
    <col min="10543" max="10752" width="9.140625" style="79"/>
    <col min="10753" max="10753" width="31.5703125" style="79" bestFit="1" customWidth="1"/>
    <col min="10754" max="10754" width="6.42578125" style="79" bestFit="1" customWidth="1"/>
    <col min="10755" max="10755" width="12.28515625" style="79" bestFit="1" customWidth="1"/>
    <col min="10756" max="10760" width="9.85546875" style="79" bestFit="1" customWidth="1"/>
    <col min="10761" max="10764" width="9.7109375" style="79" bestFit="1" customWidth="1"/>
    <col min="10765" max="10767" width="9.85546875" style="79" bestFit="1" customWidth="1"/>
    <col min="10768" max="10768" width="9.140625" style="79" customWidth="1"/>
    <col min="10769" max="10772" width="9.85546875" style="79" bestFit="1" customWidth="1"/>
    <col min="10773" max="10774" width="9.5703125" style="79" bestFit="1" customWidth="1"/>
    <col min="10775" max="10775" width="9.28515625" style="79" bestFit="1" customWidth="1"/>
    <col min="10776" max="10779" width="9.85546875" style="79" bestFit="1" customWidth="1"/>
    <col min="10780" max="10780" width="11.7109375" style="79" customWidth="1"/>
    <col min="10781" max="10781" width="10.42578125" style="79" bestFit="1" customWidth="1"/>
    <col min="10782" max="10790" width="9.7109375" style="79" bestFit="1" customWidth="1"/>
    <col min="10791" max="10791" width="12.42578125" style="79" bestFit="1" customWidth="1"/>
    <col min="10792" max="10792" width="12.7109375" style="79" customWidth="1"/>
    <col min="10793" max="10793" width="9.85546875" style="79" bestFit="1" customWidth="1"/>
    <col min="10794" max="10794" width="9.7109375" style="79" bestFit="1" customWidth="1"/>
    <col min="10795" max="10796" width="9.85546875" style="79" bestFit="1" customWidth="1"/>
    <col min="10797" max="10798" width="9.7109375" style="79" bestFit="1" customWidth="1"/>
    <col min="10799" max="11008" width="9.140625" style="79"/>
    <col min="11009" max="11009" width="31.5703125" style="79" bestFit="1" customWidth="1"/>
    <col min="11010" max="11010" width="6.42578125" style="79" bestFit="1" customWidth="1"/>
    <col min="11011" max="11011" width="12.28515625" style="79" bestFit="1" customWidth="1"/>
    <col min="11012" max="11016" width="9.85546875" style="79" bestFit="1" customWidth="1"/>
    <col min="11017" max="11020" width="9.7109375" style="79" bestFit="1" customWidth="1"/>
    <col min="11021" max="11023" width="9.85546875" style="79" bestFit="1" customWidth="1"/>
    <col min="11024" max="11024" width="9.140625" style="79" customWidth="1"/>
    <col min="11025" max="11028" width="9.85546875" style="79" bestFit="1" customWidth="1"/>
    <col min="11029" max="11030" width="9.5703125" style="79" bestFit="1" customWidth="1"/>
    <col min="11031" max="11031" width="9.28515625" style="79" bestFit="1" customWidth="1"/>
    <col min="11032" max="11035" width="9.85546875" style="79" bestFit="1" customWidth="1"/>
    <col min="11036" max="11036" width="11.7109375" style="79" customWidth="1"/>
    <col min="11037" max="11037" width="10.42578125" style="79" bestFit="1" customWidth="1"/>
    <col min="11038" max="11046" width="9.7109375" style="79" bestFit="1" customWidth="1"/>
    <col min="11047" max="11047" width="12.42578125" style="79" bestFit="1" customWidth="1"/>
    <col min="11048" max="11048" width="12.7109375" style="79" customWidth="1"/>
    <col min="11049" max="11049" width="9.85546875" style="79" bestFit="1" customWidth="1"/>
    <col min="11050" max="11050" width="9.7109375" style="79" bestFit="1" customWidth="1"/>
    <col min="11051" max="11052" width="9.85546875" style="79" bestFit="1" customWidth="1"/>
    <col min="11053" max="11054" width="9.7109375" style="79" bestFit="1" customWidth="1"/>
    <col min="11055" max="11264" width="9.140625" style="79"/>
    <col min="11265" max="11265" width="31.5703125" style="79" bestFit="1" customWidth="1"/>
    <col min="11266" max="11266" width="6.42578125" style="79" bestFit="1" customWidth="1"/>
    <col min="11267" max="11267" width="12.28515625" style="79" bestFit="1" customWidth="1"/>
    <col min="11268" max="11272" width="9.85546875" style="79" bestFit="1" customWidth="1"/>
    <col min="11273" max="11276" width="9.7109375" style="79" bestFit="1" customWidth="1"/>
    <col min="11277" max="11279" width="9.85546875" style="79" bestFit="1" customWidth="1"/>
    <col min="11280" max="11280" width="9.140625" style="79" customWidth="1"/>
    <col min="11281" max="11284" width="9.85546875" style="79" bestFit="1" customWidth="1"/>
    <col min="11285" max="11286" width="9.5703125" style="79" bestFit="1" customWidth="1"/>
    <col min="11287" max="11287" width="9.28515625" style="79" bestFit="1" customWidth="1"/>
    <col min="11288" max="11291" width="9.85546875" style="79" bestFit="1" customWidth="1"/>
    <col min="11292" max="11292" width="11.7109375" style="79" customWidth="1"/>
    <col min="11293" max="11293" width="10.42578125" style="79" bestFit="1" customWidth="1"/>
    <col min="11294" max="11302" width="9.7109375" style="79" bestFit="1" customWidth="1"/>
    <col min="11303" max="11303" width="12.42578125" style="79" bestFit="1" customWidth="1"/>
    <col min="11304" max="11304" width="12.7109375" style="79" customWidth="1"/>
    <col min="11305" max="11305" width="9.85546875" style="79" bestFit="1" customWidth="1"/>
    <col min="11306" max="11306" width="9.7109375" style="79" bestFit="1" customWidth="1"/>
    <col min="11307" max="11308" width="9.85546875" style="79" bestFit="1" customWidth="1"/>
    <col min="11309" max="11310" width="9.7109375" style="79" bestFit="1" customWidth="1"/>
    <col min="11311" max="11520" width="9.140625" style="79"/>
    <col min="11521" max="11521" width="31.5703125" style="79" bestFit="1" customWidth="1"/>
    <col min="11522" max="11522" width="6.42578125" style="79" bestFit="1" customWidth="1"/>
    <col min="11523" max="11523" width="12.28515625" style="79" bestFit="1" customWidth="1"/>
    <col min="11524" max="11528" width="9.85546875" style="79" bestFit="1" customWidth="1"/>
    <col min="11529" max="11532" width="9.7109375" style="79" bestFit="1" customWidth="1"/>
    <col min="11533" max="11535" width="9.85546875" style="79" bestFit="1" customWidth="1"/>
    <col min="11536" max="11536" width="9.140625" style="79" customWidth="1"/>
    <col min="11537" max="11540" width="9.85546875" style="79" bestFit="1" customWidth="1"/>
    <col min="11541" max="11542" width="9.5703125" style="79" bestFit="1" customWidth="1"/>
    <col min="11543" max="11543" width="9.28515625" style="79" bestFit="1" customWidth="1"/>
    <col min="11544" max="11547" width="9.85546875" style="79" bestFit="1" customWidth="1"/>
    <col min="11548" max="11548" width="11.7109375" style="79" customWidth="1"/>
    <col min="11549" max="11549" width="10.42578125" style="79" bestFit="1" customWidth="1"/>
    <col min="11550" max="11558" width="9.7109375" style="79" bestFit="1" customWidth="1"/>
    <col min="11559" max="11559" width="12.42578125" style="79" bestFit="1" customWidth="1"/>
    <col min="11560" max="11560" width="12.7109375" style="79" customWidth="1"/>
    <col min="11561" max="11561" width="9.85546875" style="79" bestFit="1" customWidth="1"/>
    <col min="11562" max="11562" width="9.7109375" style="79" bestFit="1" customWidth="1"/>
    <col min="11563" max="11564" width="9.85546875" style="79" bestFit="1" customWidth="1"/>
    <col min="11565" max="11566" width="9.7109375" style="79" bestFit="1" customWidth="1"/>
    <col min="11567" max="11776" width="9.140625" style="79"/>
    <col min="11777" max="11777" width="31.5703125" style="79" bestFit="1" customWidth="1"/>
    <col min="11778" max="11778" width="6.42578125" style="79" bestFit="1" customWidth="1"/>
    <col min="11779" max="11779" width="12.28515625" style="79" bestFit="1" customWidth="1"/>
    <col min="11780" max="11784" width="9.85546875" style="79" bestFit="1" customWidth="1"/>
    <col min="11785" max="11788" width="9.7109375" style="79" bestFit="1" customWidth="1"/>
    <col min="11789" max="11791" width="9.85546875" style="79" bestFit="1" customWidth="1"/>
    <col min="11792" max="11792" width="9.140625" style="79" customWidth="1"/>
    <col min="11793" max="11796" width="9.85546875" style="79" bestFit="1" customWidth="1"/>
    <col min="11797" max="11798" width="9.5703125" style="79" bestFit="1" customWidth="1"/>
    <col min="11799" max="11799" width="9.28515625" style="79" bestFit="1" customWidth="1"/>
    <col min="11800" max="11803" width="9.85546875" style="79" bestFit="1" customWidth="1"/>
    <col min="11804" max="11804" width="11.7109375" style="79" customWidth="1"/>
    <col min="11805" max="11805" width="10.42578125" style="79" bestFit="1" customWidth="1"/>
    <col min="11806" max="11814" width="9.7109375" style="79" bestFit="1" customWidth="1"/>
    <col min="11815" max="11815" width="12.42578125" style="79" bestFit="1" customWidth="1"/>
    <col min="11816" max="11816" width="12.7109375" style="79" customWidth="1"/>
    <col min="11817" max="11817" width="9.85546875" style="79" bestFit="1" customWidth="1"/>
    <col min="11818" max="11818" width="9.7109375" style="79" bestFit="1" customWidth="1"/>
    <col min="11819" max="11820" width="9.85546875" style="79" bestFit="1" customWidth="1"/>
    <col min="11821" max="11822" width="9.7109375" style="79" bestFit="1" customWidth="1"/>
    <col min="11823" max="12032" width="9.140625" style="79"/>
    <col min="12033" max="12033" width="31.5703125" style="79" bestFit="1" customWidth="1"/>
    <col min="12034" max="12034" width="6.42578125" style="79" bestFit="1" customWidth="1"/>
    <col min="12035" max="12035" width="12.28515625" style="79" bestFit="1" customWidth="1"/>
    <col min="12036" max="12040" width="9.85546875" style="79" bestFit="1" customWidth="1"/>
    <col min="12041" max="12044" width="9.7109375" style="79" bestFit="1" customWidth="1"/>
    <col min="12045" max="12047" width="9.85546875" style="79" bestFit="1" customWidth="1"/>
    <col min="12048" max="12048" width="9.140625" style="79" customWidth="1"/>
    <col min="12049" max="12052" width="9.85546875" style="79" bestFit="1" customWidth="1"/>
    <col min="12053" max="12054" width="9.5703125" style="79" bestFit="1" customWidth="1"/>
    <col min="12055" max="12055" width="9.28515625" style="79" bestFit="1" customWidth="1"/>
    <col min="12056" max="12059" width="9.85546875" style="79" bestFit="1" customWidth="1"/>
    <col min="12060" max="12060" width="11.7109375" style="79" customWidth="1"/>
    <col min="12061" max="12061" width="10.42578125" style="79" bestFit="1" customWidth="1"/>
    <col min="12062" max="12070" width="9.7109375" style="79" bestFit="1" customWidth="1"/>
    <col min="12071" max="12071" width="12.42578125" style="79" bestFit="1" customWidth="1"/>
    <col min="12072" max="12072" width="12.7109375" style="79" customWidth="1"/>
    <col min="12073" max="12073" width="9.85546875" style="79" bestFit="1" customWidth="1"/>
    <col min="12074" max="12074" width="9.7109375" style="79" bestFit="1" customWidth="1"/>
    <col min="12075" max="12076" width="9.85546875" style="79" bestFit="1" customWidth="1"/>
    <col min="12077" max="12078" width="9.7109375" style="79" bestFit="1" customWidth="1"/>
    <col min="12079" max="12288" width="9.140625" style="79"/>
    <col min="12289" max="12289" width="31.5703125" style="79" bestFit="1" customWidth="1"/>
    <col min="12290" max="12290" width="6.42578125" style="79" bestFit="1" customWidth="1"/>
    <col min="12291" max="12291" width="12.28515625" style="79" bestFit="1" customWidth="1"/>
    <col min="12292" max="12296" width="9.85546875" style="79" bestFit="1" customWidth="1"/>
    <col min="12297" max="12300" width="9.7109375" style="79" bestFit="1" customWidth="1"/>
    <col min="12301" max="12303" width="9.85546875" style="79" bestFit="1" customWidth="1"/>
    <col min="12304" max="12304" width="9.140625" style="79" customWidth="1"/>
    <col min="12305" max="12308" width="9.85546875" style="79" bestFit="1" customWidth="1"/>
    <col min="12309" max="12310" width="9.5703125" style="79" bestFit="1" customWidth="1"/>
    <col min="12311" max="12311" width="9.28515625" style="79" bestFit="1" customWidth="1"/>
    <col min="12312" max="12315" width="9.85546875" style="79" bestFit="1" customWidth="1"/>
    <col min="12316" max="12316" width="11.7109375" style="79" customWidth="1"/>
    <col min="12317" max="12317" width="10.42578125" style="79" bestFit="1" customWidth="1"/>
    <col min="12318" max="12326" width="9.7109375" style="79" bestFit="1" customWidth="1"/>
    <col min="12327" max="12327" width="12.42578125" style="79" bestFit="1" customWidth="1"/>
    <col min="12328" max="12328" width="12.7109375" style="79" customWidth="1"/>
    <col min="12329" max="12329" width="9.85546875" style="79" bestFit="1" customWidth="1"/>
    <col min="12330" max="12330" width="9.7109375" style="79" bestFit="1" customWidth="1"/>
    <col min="12331" max="12332" width="9.85546875" style="79" bestFit="1" customWidth="1"/>
    <col min="12333" max="12334" width="9.7109375" style="79" bestFit="1" customWidth="1"/>
    <col min="12335" max="12544" width="9.140625" style="79"/>
    <col min="12545" max="12545" width="31.5703125" style="79" bestFit="1" customWidth="1"/>
    <col min="12546" max="12546" width="6.42578125" style="79" bestFit="1" customWidth="1"/>
    <col min="12547" max="12547" width="12.28515625" style="79" bestFit="1" customWidth="1"/>
    <col min="12548" max="12552" width="9.85546875" style="79" bestFit="1" customWidth="1"/>
    <col min="12553" max="12556" width="9.7109375" style="79" bestFit="1" customWidth="1"/>
    <col min="12557" max="12559" width="9.85546875" style="79" bestFit="1" customWidth="1"/>
    <col min="12560" max="12560" width="9.140625" style="79" customWidth="1"/>
    <col min="12561" max="12564" width="9.85546875" style="79" bestFit="1" customWidth="1"/>
    <col min="12565" max="12566" width="9.5703125" style="79" bestFit="1" customWidth="1"/>
    <col min="12567" max="12567" width="9.28515625" style="79" bestFit="1" customWidth="1"/>
    <col min="12568" max="12571" width="9.85546875" style="79" bestFit="1" customWidth="1"/>
    <col min="12572" max="12572" width="11.7109375" style="79" customWidth="1"/>
    <col min="12573" max="12573" width="10.42578125" style="79" bestFit="1" customWidth="1"/>
    <col min="12574" max="12582" width="9.7109375" style="79" bestFit="1" customWidth="1"/>
    <col min="12583" max="12583" width="12.42578125" style="79" bestFit="1" customWidth="1"/>
    <col min="12584" max="12584" width="12.7109375" style="79" customWidth="1"/>
    <col min="12585" max="12585" width="9.85546875" style="79" bestFit="1" customWidth="1"/>
    <col min="12586" max="12586" width="9.7109375" style="79" bestFit="1" customWidth="1"/>
    <col min="12587" max="12588" width="9.85546875" style="79" bestFit="1" customWidth="1"/>
    <col min="12589" max="12590" width="9.7109375" style="79" bestFit="1" customWidth="1"/>
    <col min="12591" max="12800" width="9.140625" style="79"/>
    <col min="12801" max="12801" width="31.5703125" style="79" bestFit="1" customWidth="1"/>
    <col min="12802" max="12802" width="6.42578125" style="79" bestFit="1" customWidth="1"/>
    <col min="12803" max="12803" width="12.28515625" style="79" bestFit="1" customWidth="1"/>
    <col min="12804" max="12808" width="9.85546875" style="79" bestFit="1" customWidth="1"/>
    <col min="12809" max="12812" width="9.7109375" style="79" bestFit="1" customWidth="1"/>
    <col min="12813" max="12815" width="9.85546875" style="79" bestFit="1" customWidth="1"/>
    <col min="12816" max="12816" width="9.140625" style="79" customWidth="1"/>
    <col min="12817" max="12820" width="9.85546875" style="79" bestFit="1" customWidth="1"/>
    <col min="12821" max="12822" width="9.5703125" style="79" bestFit="1" customWidth="1"/>
    <col min="12823" max="12823" width="9.28515625" style="79" bestFit="1" customWidth="1"/>
    <col min="12824" max="12827" width="9.85546875" style="79" bestFit="1" customWidth="1"/>
    <col min="12828" max="12828" width="11.7109375" style="79" customWidth="1"/>
    <col min="12829" max="12829" width="10.42578125" style="79" bestFit="1" customWidth="1"/>
    <col min="12830" max="12838" width="9.7109375" style="79" bestFit="1" customWidth="1"/>
    <col min="12839" max="12839" width="12.42578125" style="79" bestFit="1" customWidth="1"/>
    <col min="12840" max="12840" width="12.7109375" style="79" customWidth="1"/>
    <col min="12841" max="12841" width="9.85546875" style="79" bestFit="1" customWidth="1"/>
    <col min="12842" max="12842" width="9.7109375" style="79" bestFit="1" customWidth="1"/>
    <col min="12843" max="12844" width="9.85546875" style="79" bestFit="1" customWidth="1"/>
    <col min="12845" max="12846" width="9.7109375" style="79" bestFit="1" customWidth="1"/>
    <col min="12847" max="13056" width="9.140625" style="79"/>
    <col min="13057" max="13057" width="31.5703125" style="79" bestFit="1" customWidth="1"/>
    <col min="13058" max="13058" width="6.42578125" style="79" bestFit="1" customWidth="1"/>
    <col min="13059" max="13059" width="12.28515625" style="79" bestFit="1" customWidth="1"/>
    <col min="13060" max="13064" width="9.85546875" style="79" bestFit="1" customWidth="1"/>
    <col min="13065" max="13068" width="9.7109375" style="79" bestFit="1" customWidth="1"/>
    <col min="13069" max="13071" width="9.85546875" style="79" bestFit="1" customWidth="1"/>
    <col min="13072" max="13072" width="9.140625" style="79" customWidth="1"/>
    <col min="13073" max="13076" width="9.85546875" style="79" bestFit="1" customWidth="1"/>
    <col min="13077" max="13078" width="9.5703125" style="79" bestFit="1" customWidth="1"/>
    <col min="13079" max="13079" width="9.28515625" style="79" bestFit="1" customWidth="1"/>
    <col min="13080" max="13083" width="9.85546875" style="79" bestFit="1" customWidth="1"/>
    <col min="13084" max="13084" width="11.7109375" style="79" customWidth="1"/>
    <col min="13085" max="13085" width="10.42578125" style="79" bestFit="1" customWidth="1"/>
    <col min="13086" max="13094" width="9.7109375" style="79" bestFit="1" customWidth="1"/>
    <col min="13095" max="13095" width="12.42578125" style="79" bestFit="1" customWidth="1"/>
    <col min="13096" max="13096" width="12.7109375" style="79" customWidth="1"/>
    <col min="13097" max="13097" width="9.85546875" style="79" bestFit="1" customWidth="1"/>
    <col min="13098" max="13098" width="9.7109375" style="79" bestFit="1" customWidth="1"/>
    <col min="13099" max="13100" width="9.85546875" style="79" bestFit="1" customWidth="1"/>
    <col min="13101" max="13102" width="9.7109375" style="79" bestFit="1" customWidth="1"/>
    <col min="13103" max="13312" width="9.140625" style="79"/>
    <col min="13313" max="13313" width="31.5703125" style="79" bestFit="1" customWidth="1"/>
    <col min="13314" max="13314" width="6.42578125" style="79" bestFit="1" customWidth="1"/>
    <col min="13315" max="13315" width="12.28515625" style="79" bestFit="1" customWidth="1"/>
    <col min="13316" max="13320" width="9.85546875" style="79" bestFit="1" customWidth="1"/>
    <col min="13321" max="13324" width="9.7109375" style="79" bestFit="1" customWidth="1"/>
    <col min="13325" max="13327" width="9.85546875" style="79" bestFit="1" customWidth="1"/>
    <col min="13328" max="13328" width="9.140625" style="79" customWidth="1"/>
    <col min="13329" max="13332" width="9.85546875" style="79" bestFit="1" customWidth="1"/>
    <col min="13333" max="13334" width="9.5703125" style="79" bestFit="1" customWidth="1"/>
    <col min="13335" max="13335" width="9.28515625" style="79" bestFit="1" customWidth="1"/>
    <col min="13336" max="13339" width="9.85546875" style="79" bestFit="1" customWidth="1"/>
    <col min="13340" max="13340" width="11.7109375" style="79" customWidth="1"/>
    <col min="13341" max="13341" width="10.42578125" style="79" bestFit="1" customWidth="1"/>
    <col min="13342" max="13350" width="9.7109375" style="79" bestFit="1" customWidth="1"/>
    <col min="13351" max="13351" width="12.42578125" style="79" bestFit="1" customWidth="1"/>
    <col min="13352" max="13352" width="12.7109375" style="79" customWidth="1"/>
    <col min="13353" max="13353" width="9.85546875" style="79" bestFit="1" customWidth="1"/>
    <col min="13354" max="13354" width="9.7109375" style="79" bestFit="1" customWidth="1"/>
    <col min="13355" max="13356" width="9.85546875" style="79" bestFit="1" customWidth="1"/>
    <col min="13357" max="13358" width="9.7109375" style="79" bestFit="1" customWidth="1"/>
    <col min="13359" max="13568" width="9.140625" style="79"/>
    <col min="13569" max="13569" width="31.5703125" style="79" bestFit="1" customWidth="1"/>
    <col min="13570" max="13570" width="6.42578125" style="79" bestFit="1" customWidth="1"/>
    <col min="13571" max="13571" width="12.28515625" style="79" bestFit="1" customWidth="1"/>
    <col min="13572" max="13576" width="9.85546875" style="79" bestFit="1" customWidth="1"/>
    <col min="13577" max="13580" width="9.7109375" style="79" bestFit="1" customWidth="1"/>
    <col min="13581" max="13583" width="9.85546875" style="79" bestFit="1" customWidth="1"/>
    <col min="13584" max="13584" width="9.140625" style="79" customWidth="1"/>
    <col min="13585" max="13588" width="9.85546875" style="79" bestFit="1" customWidth="1"/>
    <col min="13589" max="13590" width="9.5703125" style="79" bestFit="1" customWidth="1"/>
    <col min="13591" max="13591" width="9.28515625" style="79" bestFit="1" customWidth="1"/>
    <col min="13592" max="13595" width="9.85546875" style="79" bestFit="1" customWidth="1"/>
    <col min="13596" max="13596" width="11.7109375" style="79" customWidth="1"/>
    <col min="13597" max="13597" width="10.42578125" style="79" bestFit="1" customWidth="1"/>
    <col min="13598" max="13606" width="9.7109375" style="79" bestFit="1" customWidth="1"/>
    <col min="13607" max="13607" width="12.42578125" style="79" bestFit="1" customWidth="1"/>
    <col min="13608" max="13608" width="12.7109375" style="79" customWidth="1"/>
    <col min="13609" max="13609" width="9.85546875" style="79" bestFit="1" customWidth="1"/>
    <col min="13610" max="13610" width="9.7109375" style="79" bestFit="1" customWidth="1"/>
    <col min="13611" max="13612" width="9.85546875" style="79" bestFit="1" customWidth="1"/>
    <col min="13613" max="13614" width="9.7109375" style="79" bestFit="1" customWidth="1"/>
    <col min="13615" max="13824" width="9.140625" style="79"/>
    <col min="13825" max="13825" width="31.5703125" style="79" bestFit="1" customWidth="1"/>
    <col min="13826" max="13826" width="6.42578125" style="79" bestFit="1" customWidth="1"/>
    <col min="13827" max="13827" width="12.28515625" style="79" bestFit="1" customWidth="1"/>
    <col min="13828" max="13832" width="9.85546875" style="79" bestFit="1" customWidth="1"/>
    <col min="13833" max="13836" width="9.7109375" style="79" bestFit="1" customWidth="1"/>
    <col min="13837" max="13839" width="9.85546875" style="79" bestFit="1" customWidth="1"/>
    <col min="13840" max="13840" width="9.140625" style="79" customWidth="1"/>
    <col min="13841" max="13844" width="9.85546875" style="79" bestFit="1" customWidth="1"/>
    <col min="13845" max="13846" width="9.5703125" style="79" bestFit="1" customWidth="1"/>
    <col min="13847" max="13847" width="9.28515625" style="79" bestFit="1" customWidth="1"/>
    <col min="13848" max="13851" width="9.85546875" style="79" bestFit="1" customWidth="1"/>
    <col min="13852" max="13852" width="11.7109375" style="79" customWidth="1"/>
    <col min="13853" max="13853" width="10.42578125" style="79" bestFit="1" customWidth="1"/>
    <col min="13854" max="13862" width="9.7109375" style="79" bestFit="1" customWidth="1"/>
    <col min="13863" max="13863" width="12.42578125" style="79" bestFit="1" customWidth="1"/>
    <col min="13864" max="13864" width="12.7109375" style="79" customWidth="1"/>
    <col min="13865" max="13865" width="9.85546875" style="79" bestFit="1" customWidth="1"/>
    <col min="13866" max="13866" width="9.7109375" style="79" bestFit="1" customWidth="1"/>
    <col min="13867" max="13868" width="9.85546875" style="79" bestFit="1" customWidth="1"/>
    <col min="13869" max="13870" width="9.7109375" style="79" bestFit="1" customWidth="1"/>
    <col min="13871" max="14080" width="9.140625" style="79"/>
    <col min="14081" max="14081" width="31.5703125" style="79" bestFit="1" customWidth="1"/>
    <col min="14082" max="14082" width="6.42578125" style="79" bestFit="1" customWidth="1"/>
    <col min="14083" max="14083" width="12.28515625" style="79" bestFit="1" customWidth="1"/>
    <col min="14084" max="14088" width="9.85546875" style="79" bestFit="1" customWidth="1"/>
    <col min="14089" max="14092" width="9.7109375" style="79" bestFit="1" customWidth="1"/>
    <col min="14093" max="14095" width="9.85546875" style="79" bestFit="1" customWidth="1"/>
    <col min="14096" max="14096" width="9.140625" style="79" customWidth="1"/>
    <col min="14097" max="14100" width="9.85546875" style="79" bestFit="1" customWidth="1"/>
    <col min="14101" max="14102" width="9.5703125" style="79" bestFit="1" customWidth="1"/>
    <col min="14103" max="14103" width="9.28515625" style="79" bestFit="1" customWidth="1"/>
    <col min="14104" max="14107" width="9.85546875" style="79" bestFit="1" customWidth="1"/>
    <col min="14108" max="14108" width="11.7109375" style="79" customWidth="1"/>
    <col min="14109" max="14109" width="10.42578125" style="79" bestFit="1" customWidth="1"/>
    <col min="14110" max="14118" width="9.7109375" style="79" bestFit="1" customWidth="1"/>
    <col min="14119" max="14119" width="12.42578125" style="79" bestFit="1" customWidth="1"/>
    <col min="14120" max="14120" width="12.7109375" style="79" customWidth="1"/>
    <col min="14121" max="14121" width="9.85546875" style="79" bestFit="1" customWidth="1"/>
    <col min="14122" max="14122" width="9.7109375" style="79" bestFit="1" customWidth="1"/>
    <col min="14123" max="14124" width="9.85546875" style="79" bestFit="1" customWidth="1"/>
    <col min="14125" max="14126" width="9.7109375" style="79" bestFit="1" customWidth="1"/>
    <col min="14127" max="14336" width="9.140625" style="79"/>
    <col min="14337" max="14337" width="31.5703125" style="79" bestFit="1" customWidth="1"/>
    <col min="14338" max="14338" width="6.42578125" style="79" bestFit="1" customWidth="1"/>
    <col min="14339" max="14339" width="12.28515625" style="79" bestFit="1" customWidth="1"/>
    <col min="14340" max="14344" width="9.85546875" style="79" bestFit="1" customWidth="1"/>
    <col min="14345" max="14348" width="9.7109375" style="79" bestFit="1" customWidth="1"/>
    <col min="14349" max="14351" width="9.85546875" style="79" bestFit="1" customWidth="1"/>
    <col min="14352" max="14352" width="9.140625" style="79" customWidth="1"/>
    <col min="14353" max="14356" width="9.85546875" style="79" bestFit="1" customWidth="1"/>
    <col min="14357" max="14358" width="9.5703125" style="79" bestFit="1" customWidth="1"/>
    <col min="14359" max="14359" width="9.28515625" style="79" bestFit="1" customWidth="1"/>
    <col min="14360" max="14363" width="9.85546875" style="79" bestFit="1" customWidth="1"/>
    <col min="14364" max="14364" width="11.7109375" style="79" customWidth="1"/>
    <col min="14365" max="14365" width="10.42578125" style="79" bestFit="1" customWidth="1"/>
    <col min="14366" max="14374" width="9.7109375" style="79" bestFit="1" customWidth="1"/>
    <col min="14375" max="14375" width="12.42578125" style="79" bestFit="1" customWidth="1"/>
    <col min="14376" max="14376" width="12.7109375" style="79" customWidth="1"/>
    <col min="14377" max="14377" width="9.85546875" style="79" bestFit="1" customWidth="1"/>
    <col min="14378" max="14378" width="9.7109375" style="79" bestFit="1" customWidth="1"/>
    <col min="14379" max="14380" width="9.85546875" style="79" bestFit="1" customWidth="1"/>
    <col min="14381" max="14382" width="9.7109375" style="79" bestFit="1" customWidth="1"/>
    <col min="14383" max="14592" width="9.140625" style="79"/>
    <col min="14593" max="14593" width="31.5703125" style="79" bestFit="1" customWidth="1"/>
    <col min="14594" max="14594" width="6.42578125" style="79" bestFit="1" customWidth="1"/>
    <col min="14595" max="14595" width="12.28515625" style="79" bestFit="1" customWidth="1"/>
    <col min="14596" max="14600" width="9.85546875" style="79" bestFit="1" customWidth="1"/>
    <col min="14601" max="14604" width="9.7109375" style="79" bestFit="1" customWidth="1"/>
    <col min="14605" max="14607" width="9.85546875" style="79" bestFit="1" customWidth="1"/>
    <col min="14608" max="14608" width="9.140625" style="79" customWidth="1"/>
    <col min="14609" max="14612" width="9.85546875" style="79" bestFit="1" customWidth="1"/>
    <col min="14613" max="14614" width="9.5703125" style="79" bestFit="1" customWidth="1"/>
    <col min="14615" max="14615" width="9.28515625" style="79" bestFit="1" customWidth="1"/>
    <col min="14616" max="14619" width="9.85546875" style="79" bestFit="1" customWidth="1"/>
    <col min="14620" max="14620" width="11.7109375" style="79" customWidth="1"/>
    <col min="14621" max="14621" width="10.42578125" style="79" bestFit="1" customWidth="1"/>
    <col min="14622" max="14630" width="9.7109375" style="79" bestFit="1" customWidth="1"/>
    <col min="14631" max="14631" width="12.42578125" style="79" bestFit="1" customWidth="1"/>
    <col min="14632" max="14632" width="12.7109375" style="79" customWidth="1"/>
    <col min="14633" max="14633" width="9.85546875" style="79" bestFit="1" customWidth="1"/>
    <col min="14634" max="14634" width="9.7109375" style="79" bestFit="1" customWidth="1"/>
    <col min="14635" max="14636" width="9.85546875" style="79" bestFit="1" customWidth="1"/>
    <col min="14637" max="14638" width="9.7109375" style="79" bestFit="1" customWidth="1"/>
    <col min="14639" max="14848" width="9.140625" style="79"/>
    <col min="14849" max="14849" width="31.5703125" style="79" bestFit="1" customWidth="1"/>
    <col min="14850" max="14850" width="6.42578125" style="79" bestFit="1" customWidth="1"/>
    <col min="14851" max="14851" width="12.28515625" style="79" bestFit="1" customWidth="1"/>
    <col min="14852" max="14856" width="9.85546875" style="79" bestFit="1" customWidth="1"/>
    <col min="14857" max="14860" width="9.7109375" style="79" bestFit="1" customWidth="1"/>
    <col min="14861" max="14863" width="9.85546875" style="79" bestFit="1" customWidth="1"/>
    <col min="14864" max="14864" width="9.140625" style="79" customWidth="1"/>
    <col min="14865" max="14868" width="9.85546875" style="79" bestFit="1" customWidth="1"/>
    <col min="14869" max="14870" width="9.5703125" style="79" bestFit="1" customWidth="1"/>
    <col min="14871" max="14871" width="9.28515625" style="79" bestFit="1" customWidth="1"/>
    <col min="14872" max="14875" width="9.85546875" style="79" bestFit="1" customWidth="1"/>
    <col min="14876" max="14876" width="11.7109375" style="79" customWidth="1"/>
    <col min="14877" max="14877" width="10.42578125" style="79" bestFit="1" customWidth="1"/>
    <col min="14878" max="14886" width="9.7109375" style="79" bestFit="1" customWidth="1"/>
    <col min="14887" max="14887" width="12.42578125" style="79" bestFit="1" customWidth="1"/>
    <col min="14888" max="14888" width="12.7109375" style="79" customWidth="1"/>
    <col min="14889" max="14889" width="9.85546875" style="79" bestFit="1" customWidth="1"/>
    <col min="14890" max="14890" width="9.7109375" style="79" bestFit="1" customWidth="1"/>
    <col min="14891" max="14892" width="9.85546875" style="79" bestFit="1" customWidth="1"/>
    <col min="14893" max="14894" width="9.7109375" style="79" bestFit="1" customWidth="1"/>
    <col min="14895" max="15104" width="9.140625" style="79"/>
    <col min="15105" max="15105" width="31.5703125" style="79" bestFit="1" customWidth="1"/>
    <col min="15106" max="15106" width="6.42578125" style="79" bestFit="1" customWidth="1"/>
    <col min="15107" max="15107" width="12.28515625" style="79" bestFit="1" customWidth="1"/>
    <col min="15108" max="15112" width="9.85546875" style="79" bestFit="1" customWidth="1"/>
    <col min="15113" max="15116" width="9.7109375" style="79" bestFit="1" customWidth="1"/>
    <col min="15117" max="15119" width="9.85546875" style="79" bestFit="1" customWidth="1"/>
    <col min="15120" max="15120" width="9.140625" style="79" customWidth="1"/>
    <col min="15121" max="15124" width="9.85546875" style="79" bestFit="1" customWidth="1"/>
    <col min="15125" max="15126" width="9.5703125" style="79" bestFit="1" customWidth="1"/>
    <col min="15127" max="15127" width="9.28515625" style="79" bestFit="1" customWidth="1"/>
    <col min="15128" max="15131" width="9.85546875" style="79" bestFit="1" customWidth="1"/>
    <col min="15132" max="15132" width="11.7109375" style="79" customWidth="1"/>
    <col min="15133" max="15133" width="10.42578125" style="79" bestFit="1" customWidth="1"/>
    <col min="15134" max="15142" width="9.7109375" style="79" bestFit="1" customWidth="1"/>
    <col min="15143" max="15143" width="12.42578125" style="79" bestFit="1" customWidth="1"/>
    <col min="15144" max="15144" width="12.7109375" style="79" customWidth="1"/>
    <col min="15145" max="15145" width="9.85546875" style="79" bestFit="1" customWidth="1"/>
    <col min="15146" max="15146" width="9.7109375" style="79" bestFit="1" customWidth="1"/>
    <col min="15147" max="15148" width="9.85546875" style="79" bestFit="1" customWidth="1"/>
    <col min="15149" max="15150" width="9.7109375" style="79" bestFit="1" customWidth="1"/>
    <col min="15151" max="15360" width="9.140625" style="79"/>
    <col min="15361" max="15361" width="31.5703125" style="79" bestFit="1" customWidth="1"/>
    <col min="15362" max="15362" width="6.42578125" style="79" bestFit="1" customWidth="1"/>
    <col min="15363" max="15363" width="12.28515625" style="79" bestFit="1" customWidth="1"/>
    <col min="15364" max="15368" width="9.85546875" style="79" bestFit="1" customWidth="1"/>
    <col min="15369" max="15372" width="9.7109375" style="79" bestFit="1" customWidth="1"/>
    <col min="15373" max="15375" width="9.85546875" style="79" bestFit="1" customWidth="1"/>
    <col min="15376" max="15376" width="9.140625" style="79" customWidth="1"/>
    <col min="15377" max="15380" width="9.85546875" style="79" bestFit="1" customWidth="1"/>
    <col min="15381" max="15382" width="9.5703125" style="79" bestFit="1" customWidth="1"/>
    <col min="15383" max="15383" width="9.28515625" style="79" bestFit="1" customWidth="1"/>
    <col min="15384" max="15387" width="9.85546875" style="79" bestFit="1" customWidth="1"/>
    <col min="15388" max="15388" width="11.7109375" style="79" customWidth="1"/>
    <col min="15389" max="15389" width="10.42578125" style="79" bestFit="1" customWidth="1"/>
    <col min="15390" max="15398" width="9.7109375" style="79" bestFit="1" customWidth="1"/>
    <col min="15399" max="15399" width="12.42578125" style="79" bestFit="1" customWidth="1"/>
    <col min="15400" max="15400" width="12.7109375" style="79" customWidth="1"/>
    <col min="15401" max="15401" width="9.85546875" style="79" bestFit="1" customWidth="1"/>
    <col min="15402" max="15402" width="9.7109375" style="79" bestFit="1" customWidth="1"/>
    <col min="15403" max="15404" width="9.85546875" style="79" bestFit="1" customWidth="1"/>
    <col min="15405" max="15406" width="9.7109375" style="79" bestFit="1" customWidth="1"/>
    <col min="15407" max="15616" width="9.140625" style="79"/>
    <col min="15617" max="15617" width="31.5703125" style="79" bestFit="1" customWidth="1"/>
    <col min="15618" max="15618" width="6.42578125" style="79" bestFit="1" customWidth="1"/>
    <col min="15619" max="15619" width="12.28515625" style="79" bestFit="1" customWidth="1"/>
    <col min="15620" max="15624" width="9.85546875" style="79" bestFit="1" customWidth="1"/>
    <col min="15625" max="15628" width="9.7109375" style="79" bestFit="1" customWidth="1"/>
    <col min="15629" max="15631" width="9.85546875" style="79" bestFit="1" customWidth="1"/>
    <col min="15632" max="15632" width="9.140625" style="79" customWidth="1"/>
    <col min="15633" max="15636" width="9.85546875" style="79" bestFit="1" customWidth="1"/>
    <col min="15637" max="15638" width="9.5703125" style="79" bestFit="1" customWidth="1"/>
    <col min="15639" max="15639" width="9.28515625" style="79" bestFit="1" customWidth="1"/>
    <col min="15640" max="15643" width="9.85546875" style="79" bestFit="1" customWidth="1"/>
    <col min="15644" max="15644" width="11.7109375" style="79" customWidth="1"/>
    <col min="15645" max="15645" width="10.42578125" style="79" bestFit="1" customWidth="1"/>
    <col min="15646" max="15654" width="9.7109375" style="79" bestFit="1" customWidth="1"/>
    <col min="15655" max="15655" width="12.42578125" style="79" bestFit="1" customWidth="1"/>
    <col min="15656" max="15656" width="12.7109375" style="79" customWidth="1"/>
    <col min="15657" max="15657" width="9.85546875" style="79" bestFit="1" customWidth="1"/>
    <col min="15658" max="15658" width="9.7109375" style="79" bestFit="1" customWidth="1"/>
    <col min="15659" max="15660" width="9.85546875" style="79" bestFit="1" customWidth="1"/>
    <col min="15661" max="15662" width="9.7109375" style="79" bestFit="1" customWidth="1"/>
    <col min="15663" max="15872" width="9.140625" style="79"/>
    <col min="15873" max="15873" width="31.5703125" style="79" bestFit="1" customWidth="1"/>
    <col min="15874" max="15874" width="6.42578125" style="79" bestFit="1" customWidth="1"/>
    <col min="15875" max="15875" width="12.28515625" style="79" bestFit="1" customWidth="1"/>
    <col min="15876" max="15880" width="9.85546875" style="79" bestFit="1" customWidth="1"/>
    <col min="15881" max="15884" width="9.7109375" style="79" bestFit="1" customWidth="1"/>
    <col min="15885" max="15887" width="9.85546875" style="79" bestFit="1" customWidth="1"/>
    <col min="15888" max="15888" width="9.140625" style="79" customWidth="1"/>
    <col min="15889" max="15892" width="9.85546875" style="79" bestFit="1" customWidth="1"/>
    <col min="15893" max="15894" width="9.5703125" style="79" bestFit="1" customWidth="1"/>
    <col min="15895" max="15895" width="9.28515625" style="79" bestFit="1" customWidth="1"/>
    <col min="15896" max="15899" width="9.85546875" style="79" bestFit="1" customWidth="1"/>
    <col min="15900" max="15900" width="11.7109375" style="79" customWidth="1"/>
    <col min="15901" max="15901" width="10.42578125" style="79" bestFit="1" customWidth="1"/>
    <col min="15902" max="15910" width="9.7109375" style="79" bestFit="1" customWidth="1"/>
    <col min="15911" max="15911" width="12.42578125" style="79" bestFit="1" customWidth="1"/>
    <col min="15912" max="15912" width="12.7109375" style="79" customWidth="1"/>
    <col min="15913" max="15913" width="9.85546875" style="79" bestFit="1" customWidth="1"/>
    <col min="15914" max="15914" width="9.7109375" style="79" bestFit="1" customWidth="1"/>
    <col min="15915" max="15916" width="9.85546875" style="79" bestFit="1" customWidth="1"/>
    <col min="15917" max="15918" width="9.7109375" style="79" bestFit="1" customWidth="1"/>
    <col min="15919" max="16128" width="9.140625" style="79"/>
    <col min="16129" max="16129" width="31.5703125" style="79" bestFit="1" customWidth="1"/>
    <col min="16130" max="16130" width="6.42578125" style="79" bestFit="1" customWidth="1"/>
    <col min="16131" max="16131" width="12.28515625" style="79" bestFit="1" customWidth="1"/>
    <col min="16132" max="16136" width="9.85546875" style="79" bestFit="1" customWidth="1"/>
    <col min="16137" max="16140" width="9.7109375" style="79" bestFit="1" customWidth="1"/>
    <col min="16141" max="16143" width="9.85546875" style="79" bestFit="1" customWidth="1"/>
    <col min="16144" max="16144" width="9.140625" style="79" customWidth="1"/>
    <col min="16145" max="16148" width="9.85546875" style="79" bestFit="1" customWidth="1"/>
    <col min="16149" max="16150" width="9.5703125" style="79" bestFit="1" customWidth="1"/>
    <col min="16151" max="16151" width="9.28515625" style="79" bestFit="1" customWidth="1"/>
    <col min="16152" max="16155" width="9.85546875" style="79" bestFit="1" customWidth="1"/>
    <col min="16156" max="16156" width="11.7109375" style="79" customWidth="1"/>
    <col min="16157" max="16157" width="10.42578125" style="79" bestFit="1" customWidth="1"/>
    <col min="16158" max="16166" width="9.7109375" style="79" bestFit="1" customWidth="1"/>
    <col min="16167" max="16167" width="12.42578125" style="79" bestFit="1" customWidth="1"/>
    <col min="16168" max="16168" width="12.7109375" style="79" customWidth="1"/>
    <col min="16169" max="16169" width="9.85546875" style="79" bestFit="1" customWidth="1"/>
    <col min="16170" max="16170" width="9.7109375" style="79" bestFit="1" customWidth="1"/>
    <col min="16171" max="16172" width="9.85546875" style="79" bestFit="1" customWidth="1"/>
    <col min="16173" max="16174" width="9.7109375" style="79" bestFit="1" customWidth="1"/>
    <col min="16175" max="16384" width="9.140625" style="79"/>
  </cols>
  <sheetData>
    <row r="1" spans="1:91" s="77" customFormat="1" ht="52.5" customHeight="1" x14ac:dyDescent="0.25">
      <c r="A1" s="73" t="s">
        <v>0</v>
      </c>
      <c r="B1" s="73" t="s">
        <v>1</v>
      </c>
      <c r="C1" s="74" t="s">
        <v>26</v>
      </c>
      <c r="D1" s="74" t="s">
        <v>27</v>
      </c>
      <c r="E1" s="74" t="s">
        <v>28</v>
      </c>
      <c r="F1" s="74" t="s">
        <v>29</v>
      </c>
      <c r="G1" s="74"/>
      <c r="H1" s="74"/>
      <c r="I1" s="74"/>
      <c r="J1" s="74"/>
      <c r="K1" s="74" t="s">
        <v>2</v>
      </c>
      <c r="L1" s="74" t="s">
        <v>66</v>
      </c>
      <c r="M1" s="75" t="s">
        <v>31</v>
      </c>
      <c r="N1" s="75" t="s">
        <v>32</v>
      </c>
      <c r="O1" s="75"/>
      <c r="P1" s="75"/>
      <c r="Q1" s="75"/>
      <c r="R1" s="75" t="s">
        <v>100</v>
      </c>
      <c r="S1" s="75" t="s">
        <v>37</v>
      </c>
      <c r="T1" s="75"/>
      <c r="U1" s="75"/>
      <c r="V1" s="75"/>
      <c r="W1" s="75" t="s">
        <v>42</v>
      </c>
      <c r="X1" s="75"/>
      <c r="Y1" s="75"/>
      <c r="Z1" s="75"/>
      <c r="AA1" s="75" t="s">
        <v>101</v>
      </c>
      <c r="AB1" s="75" t="s">
        <v>44</v>
      </c>
      <c r="AC1" s="75"/>
      <c r="AD1" s="75"/>
      <c r="AE1" s="75" t="s">
        <v>48</v>
      </c>
      <c r="AF1" s="75" t="s">
        <v>62</v>
      </c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 t="s">
        <v>61</v>
      </c>
      <c r="AS1" s="75" t="s">
        <v>96</v>
      </c>
      <c r="AT1" s="75"/>
      <c r="AU1" s="75" t="s">
        <v>97</v>
      </c>
      <c r="AV1" s="75" t="s">
        <v>104</v>
      </c>
      <c r="AW1" s="75" t="s">
        <v>98</v>
      </c>
      <c r="AX1" s="75" t="s">
        <v>103</v>
      </c>
      <c r="AY1" s="76"/>
      <c r="AZ1" s="76"/>
    </row>
    <row r="2" spans="1:91" s="77" customFormat="1" ht="52.5" customHeight="1" x14ac:dyDescent="0.25">
      <c r="A2" s="73"/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6"/>
      <c r="AZ2" s="76"/>
    </row>
    <row r="3" spans="1:91" s="77" customFormat="1" ht="52.5" customHeight="1" x14ac:dyDescent="0.25">
      <c r="A3" s="73"/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6"/>
      <c r="AZ3" s="76"/>
    </row>
    <row r="4" spans="1:91" s="77" customFormat="1" ht="33.75" customHeight="1" x14ac:dyDescent="0.25">
      <c r="A4" s="73"/>
      <c r="B4" s="73"/>
      <c r="C4" s="74"/>
      <c r="D4" s="74"/>
      <c r="E4" s="74"/>
      <c r="F4" s="74" t="s">
        <v>3</v>
      </c>
      <c r="G4" s="74" t="s">
        <v>30</v>
      </c>
      <c r="H4" s="74" t="s">
        <v>63</v>
      </c>
      <c r="I4" s="74" t="s">
        <v>64</v>
      </c>
      <c r="J4" s="74" t="s">
        <v>65</v>
      </c>
      <c r="K4" s="74"/>
      <c r="L4" s="74"/>
      <c r="M4" s="75"/>
      <c r="N4" s="75" t="s">
        <v>33</v>
      </c>
      <c r="O4" s="75" t="s">
        <v>34</v>
      </c>
      <c r="P4" s="75" t="s">
        <v>35</v>
      </c>
      <c r="Q4" s="75" t="s">
        <v>36</v>
      </c>
      <c r="R4" s="75"/>
      <c r="S4" s="75" t="s">
        <v>38</v>
      </c>
      <c r="T4" s="75" t="s">
        <v>39</v>
      </c>
      <c r="U4" s="75" t="s">
        <v>40</v>
      </c>
      <c r="V4" s="75" t="s">
        <v>41</v>
      </c>
      <c r="W4" s="75" t="s">
        <v>67</v>
      </c>
      <c r="X4" s="75" t="s">
        <v>68</v>
      </c>
      <c r="Y4" s="75" t="s">
        <v>69</v>
      </c>
      <c r="Z4" s="75" t="s">
        <v>43</v>
      </c>
      <c r="AA4" s="75"/>
      <c r="AB4" s="75" t="s">
        <v>46</v>
      </c>
      <c r="AC4" s="75" t="s">
        <v>45</v>
      </c>
      <c r="AD4" s="75" t="s">
        <v>47</v>
      </c>
      <c r="AE4" s="75"/>
      <c r="AF4" s="75" t="s">
        <v>49</v>
      </c>
      <c r="AG4" s="75" t="s">
        <v>50</v>
      </c>
      <c r="AH4" s="75" t="s">
        <v>51</v>
      </c>
      <c r="AI4" s="75" t="s">
        <v>52</v>
      </c>
      <c r="AJ4" s="75" t="s">
        <v>53</v>
      </c>
      <c r="AK4" s="75" t="s">
        <v>54</v>
      </c>
      <c r="AL4" s="75" t="s">
        <v>55</v>
      </c>
      <c r="AM4" s="75" t="s">
        <v>56</v>
      </c>
      <c r="AN4" s="75" t="s">
        <v>57</v>
      </c>
      <c r="AO4" s="75" t="s">
        <v>58</v>
      </c>
      <c r="AP4" s="75" t="s">
        <v>59</v>
      </c>
      <c r="AQ4" s="75" t="s">
        <v>60</v>
      </c>
      <c r="AR4" s="75"/>
      <c r="AS4" s="75" t="s">
        <v>3</v>
      </c>
      <c r="AT4" s="75" t="s">
        <v>102</v>
      </c>
      <c r="AU4" s="75"/>
      <c r="AV4" s="75"/>
      <c r="AW4" s="75"/>
      <c r="AX4" s="75"/>
    </row>
    <row r="5" spans="1:91" s="77" customFormat="1" ht="33.75" customHeight="1" x14ac:dyDescent="0.25">
      <c r="A5" s="73"/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</row>
    <row r="6" spans="1:91" ht="11.25" customHeight="1" x14ac:dyDescent="0.2">
      <c r="A6" s="71" t="s">
        <v>4</v>
      </c>
      <c r="B6" s="20"/>
      <c r="C6" s="78"/>
      <c r="D6" s="78"/>
      <c r="E6" s="78"/>
      <c r="F6" s="78"/>
      <c r="G6" s="78"/>
      <c r="H6" s="78"/>
      <c r="I6" s="78"/>
      <c r="J6" s="78"/>
      <c r="K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</row>
    <row r="7" spans="1:91" ht="11.25" customHeight="1" x14ac:dyDescent="0.2">
      <c r="A7" s="20" t="s">
        <v>5</v>
      </c>
      <c r="B7" s="20">
        <v>2007</v>
      </c>
      <c r="C7" s="80" t="s">
        <v>6</v>
      </c>
      <c r="D7" s="80" t="s">
        <v>6</v>
      </c>
      <c r="E7" s="80" t="s">
        <v>6</v>
      </c>
      <c r="F7" s="80" t="s">
        <v>6</v>
      </c>
      <c r="G7" s="80" t="s">
        <v>6</v>
      </c>
      <c r="H7" s="80"/>
      <c r="I7" s="80"/>
      <c r="J7" s="80"/>
      <c r="K7" s="80" t="s">
        <v>6</v>
      </c>
      <c r="L7" s="80"/>
      <c r="M7" s="80" t="s">
        <v>6</v>
      </c>
      <c r="N7" s="80" t="s">
        <v>6</v>
      </c>
      <c r="O7" s="80" t="s">
        <v>6</v>
      </c>
      <c r="P7" s="80" t="s">
        <v>6</v>
      </c>
      <c r="Q7" s="80" t="s">
        <v>6</v>
      </c>
      <c r="R7" s="80" t="s">
        <v>6</v>
      </c>
      <c r="S7" s="80" t="s">
        <v>6</v>
      </c>
      <c r="T7" s="80" t="s">
        <v>6</v>
      </c>
      <c r="U7" s="80" t="s">
        <v>6</v>
      </c>
      <c r="V7" s="80" t="s">
        <v>6</v>
      </c>
      <c r="W7" s="80"/>
      <c r="X7" s="80"/>
      <c r="Y7" s="80"/>
      <c r="Z7" s="80" t="s">
        <v>6</v>
      </c>
      <c r="AA7" s="80" t="s">
        <v>6</v>
      </c>
      <c r="AB7" s="80" t="s">
        <v>6</v>
      </c>
      <c r="AC7" s="80" t="s">
        <v>6</v>
      </c>
      <c r="AD7" s="80" t="s">
        <v>6</v>
      </c>
      <c r="AE7" s="80" t="s">
        <v>6</v>
      </c>
      <c r="AF7" s="80" t="s">
        <v>6</v>
      </c>
      <c r="AG7" s="80" t="s">
        <v>6</v>
      </c>
      <c r="AH7" s="80" t="s">
        <v>6</v>
      </c>
      <c r="AI7" s="80" t="s">
        <v>6</v>
      </c>
      <c r="AJ7" s="80" t="s">
        <v>6</v>
      </c>
      <c r="AK7" s="80" t="s">
        <v>6</v>
      </c>
      <c r="AL7" s="80" t="s">
        <v>6</v>
      </c>
      <c r="AM7" s="80" t="s">
        <v>6</v>
      </c>
      <c r="AN7" s="80" t="s">
        <v>6</v>
      </c>
      <c r="AO7" s="80" t="s">
        <v>6</v>
      </c>
      <c r="AP7" s="80">
        <v>3</v>
      </c>
      <c r="AQ7" s="80" t="s">
        <v>6</v>
      </c>
      <c r="AR7" s="80" t="s">
        <v>6</v>
      </c>
      <c r="AS7" s="80" t="s">
        <v>6</v>
      </c>
      <c r="AT7" s="80" t="s">
        <v>6</v>
      </c>
      <c r="AU7" s="80" t="s">
        <v>6</v>
      </c>
      <c r="AV7" s="80" t="s">
        <v>6</v>
      </c>
      <c r="AW7" s="80" t="s">
        <v>6</v>
      </c>
      <c r="AX7" s="80" t="s">
        <v>6</v>
      </c>
    </row>
    <row r="8" spans="1:91" ht="11.25" customHeight="1" x14ac:dyDescent="0.2">
      <c r="A8" s="20" t="s">
        <v>5</v>
      </c>
      <c r="B8" s="20">
        <v>2008</v>
      </c>
      <c r="C8" s="80" t="s">
        <v>6</v>
      </c>
      <c r="D8" s="80" t="s">
        <v>6</v>
      </c>
      <c r="E8" s="80" t="s">
        <v>6</v>
      </c>
      <c r="F8" s="80" t="s">
        <v>6</v>
      </c>
      <c r="G8" s="80" t="s">
        <v>6</v>
      </c>
      <c r="H8" s="80"/>
      <c r="I8" s="80"/>
      <c r="J8" s="80"/>
      <c r="K8" s="80" t="s">
        <v>6</v>
      </c>
      <c r="L8" s="80"/>
      <c r="M8" s="80" t="s">
        <v>6</v>
      </c>
      <c r="N8" s="80" t="s">
        <v>6</v>
      </c>
      <c r="O8" s="80" t="s">
        <v>6</v>
      </c>
      <c r="P8" s="80" t="s">
        <v>6</v>
      </c>
      <c r="Q8" s="80" t="s">
        <v>6</v>
      </c>
      <c r="R8" s="80" t="s">
        <v>6</v>
      </c>
      <c r="S8" s="80" t="s">
        <v>6</v>
      </c>
      <c r="T8" s="80" t="s">
        <v>6</v>
      </c>
      <c r="U8" s="80" t="s">
        <v>6</v>
      </c>
      <c r="V8" s="80" t="s">
        <v>6</v>
      </c>
      <c r="W8" s="80"/>
      <c r="X8" s="80"/>
      <c r="Y8" s="80"/>
      <c r="Z8" s="80" t="s">
        <v>6</v>
      </c>
      <c r="AA8" s="80" t="s">
        <v>6</v>
      </c>
      <c r="AB8" s="80" t="s">
        <v>6</v>
      </c>
      <c r="AC8" s="80" t="s">
        <v>6</v>
      </c>
      <c r="AD8" s="80" t="s">
        <v>6</v>
      </c>
      <c r="AE8" s="80" t="s">
        <v>6</v>
      </c>
      <c r="AF8" s="80" t="s">
        <v>6</v>
      </c>
      <c r="AG8" s="80" t="s">
        <v>6</v>
      </c>
      <c r="AH8" s="80" t="s">
        <v>6</v>
      </c>
      <c r="AI8" s="80" t="s">
        <v>6</v>
      </c>
      <c r="AJ8" s="80" t="s">
        <v>6</v>
      </c>
      <c r="AK8" s="80" t="s">
        <v>6</v>
      </c>
      <c r="AL8" s="80" t="s">
        <v>6</v>
      </c>
      <c r="AM8" s="80" t="s">
        <v>6</v>
      </c>
      <c r="AN8" s="80" t="s">
        <v>6</v>
      </c>
      <c r="AO8" s="80" t="s">
        <v>6</v>
      </c>
      <c r="AP8" s="80" t="s">
        <v>6</v>
      </c>
      <c r="AQ8" s="80" t="s">
        <v>6</v>
      </c>
      <c r="AR8" s="80" t="s">
        <v>6</v>
      </c>
      <c r="AS8" s="80" t="s">
        <v>6</v>
      </c>
      <c r="AT8" s="80" t="s">
        <v>6</v>
      </c>
      <c r="AU8" s="80" t="s">
        <v>6</v>
      </c>
      <c r="AV8" s="80" t="s">
        <v>6</v>
      </c>
      <c r="AW8" s="80" t="s">
        <v>6</v>
      </c>
      <c r="AX8" s="80" t="s">
        <v>6</v>
      </c>
    </row>
    <row r="9" spans="1:91" x14ac:dyDescent="0.2">
      <c r="A9" s="20" t="s">
        <v>5</v>
      </c>
      <c r="B9" s="20">
        <v>2009</v>
      </c>
      <c r="C9" s="80" t="s">
        <v>6</v>
      </c>
      <c r="D9" s="80" t="s">
        <v>6</v>
      </c>
      <c r="E9" s="80" t="s">
        <v>6</v>
      </c>
      <c r="F9" s="80" t="s">
        <v>6</v>
      </c>
      <c r="G9" s="80" t="s">
        <v>6</v>
      </c>
      <c r="H9" s="80"/>
      <c r="I9" s="80"/>
      <c r="J9" s="80"/>
      <c r="K9" s="80" t="s">
        <v>6</v>
      </c>
      <c r="L9" s="80"/>
      <c r="M9" s="80" t="s">
        <v>6</v>
      </c>
      <c r="N9" s="80" t="s">
        <v>6</v>
      </c>
      <c r="O9" s="80" t="s">
        <v>6</v>
      </c>
      <c r="P9" s="80" t="s">
        <v>6</v>
      </c>
      <c r="Q9" s="80" t="s">
        <v>6</v>
      </c>
      <c r="R9" s="80" t="s">
        <v>6</v>
      </c>
      <c r="S9" s="80" t="s">
        <v>6</v>
      </c>
      <c r="T9" s="80" t="s">
        <v>6</v>
      </c>
      <c r="U9" s="80" t="s">
        <v>6</v>
      </c>
      <c r="V9" s="80" t="s">
        <v>6</v>
      </c>
      <c r="W9" s="80"/>
      <c r="X9" s="80"/>
      <c r="Y9" s="80"/>
      <c r="Z9" s="80" t="s">
        <v>6</v>
      </c>
      <c r="AA9" s="80" t="s">
        <v>6</v>
      </c>
      <c r="AB9" s="80" t="s">
        <v>6</v>
      </c>
      <c r="AC9" s="80" t="s">
        <v>6</v>
      </c>
      <c r="AD9" s="80" t="s">
        <v>6</v>
      </c>
      <c r="AE9" s="80" t="s">
        <v>6</v>
      </c>
      <c r="AF9" s="80" t="s">
        <v>6</v>
      </c>
      <c r="AG9" s="80" t="s">
        <v>6</v>
      </c>
      <c r="AH9" s="80" t="s">
        <v>6</v>
      </c>
      <c r="AI9" s="80" t="s">
        <v>6</v>
      </c>
      <c r="AJ9" s="80" t="s">
        <v>6</v>
      </c>
      <c r="AK9" s="80" t="s">
        <v>6</v>
      </c>
      <c r="AL9" s="80" t="s">
        <v>6</v>
      </c>
      <c r="AM9" s="80" t="s">
        <v>6</v>
      </c>
      <c r="AN9" s="80" t="s">
        <v>6</v>
      </c>
      <c r="AO9" s="80" t="s">
        <v>6</v>
      </c>
      <c r="AP9" s="80" t="s">
        <v>6</v>
      </c>
      <c r="AQ9" s="80" t="s">
        <v>6</v>
      </c>
      <c r="AR9" s="80" t="s">
        <v>6</v>
      </c>
      <c r="AS9" s="80" t="s">
        <v>6</v>
      </c>
      <c r="AT9" s="80" t="s">
        <v>6</v>
      </c>
      <c r="AU9" s="80" t="s">
        <v>6</v>
      </c>
      <c r="AV9" s="80" t="s">
        <v>6</v>
      </c>
      <c r="AW9" s="80" t="s">
        <v>6</v>
      </c>
      <c r="AX9" s="80" t="s">
        <v>6</v>
      </c>
    </row>
    <row r="10" spans="1:91" ht="12.75" customHeight="1" x14ac:dyDescent="0.2">
      <c r="A10" s="20" t="s">
        <v>5</v>
      </c>
      <c r="B10" s="20">
        <v>2010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/>
      <c r="I10" s="80"/>
      <c r="J10" s="80"/>
      <c r="K10" s="80">
        <v>0</v>
      </c>
      <c r="L10" s="80"/>
      <c r="M10" s="80">
        <v>0</v>
      </c>
      <c r="N10" s="81"/>
      <c r="O10" s="81"/>
      <c r="P10" s="81"/>
      <c r="Q10" s="81"/>
      <c r="R10" s="81">
        <v>0</v>
      </c>
      <c r="S10" s="80">
        <v>0</v>
      </c>
      <c r="T10" s="80">
        <v>0</v>
      </c>
      <c r="U10" s="80">
        <v>0</v>
      </c>
      <c r="V10" s="80">
        <v>0</v>
      </c>
      <c r="W10" s="80"/>
      <c r="X10" s="80"/>
      <c r="Y10" s="80"/>
      <c r="Z10" s="80">
        <v>0</v>
      </c>
      <c r="AA10" s="80">
        <v>0</v>
      </c>
      <c r="AB10" s="80">
        <v>0</v>
      </c>
      <c r="AC10" s="80">
        <v>0</v>
      </c>
      <c r="AD10" s="80">
        <v>0</v>
      </c>
      <c r="AE10" s="80">
        <v>0</v>
      </c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>
        <v>0</v>
      </c>
      <c r="AR10" s="80">
        <v>0</v>
      </c>
      <c r="AS10" s="80">
        <v>0</v>
      </c>
      <c r="AT10" s="80">
        <v>0</v>
      </c>
      <c r="AU10" s="80">
        <v>0</v>
      </c>
      <c r="AV10" s="80">
        <v>10</v>
      </c>
      <c r="AW10" s="80">
        <v>25</v>
      </c>
      <c r="AX10" s="80">
        <v>23</v>
      </c>
    </row>
    <row r="11" spans="1:91" x14ac:dyDescent="0.2">
      <c r="A11" s="20" t="s">
        <v>5</v>
      </c>
      <c r="B11" s="20">
        <v>2011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/>
      <c r="I11" s="80"/>
      <c r="J11" s="80"/>
      <c r="K11" s="80">
        <v>0</v>
      </c>
      <c r="L11" s="80"/>
      <c r="M11" s="80">
        <v>0</v>
      </c>
      <c r="N11" s="81"/>
      <c r="O11" s="81"/>
      <c r="P11" s="81"/>
      <c r="Q11" s="81"/>
      <c r="R11" s="81">
        <v>0</v>
      </c>
      <c r="S11" s="80">
        <v>0</v>
      </c>
      <c r="T11" s="80">
        <v>0</v>
      </c>
      <c r="U11" s="80">
        <v>0</v>
      </c>
      <c r="V11" s="80">
        <v>0</v>
      </c>
      <c r="W11" s="80"/>
      <c r="X11" s="80"/>
      <c r="Y11" s="80"/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/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/>
      <c r="AU11" s="80">
        <v>0</v>
      </c>
      <c r="AV11" s="80">
        <v>30</v>
      </c>
      <c r="AW11" s="80">
        <v>16</v>
      </c>
      <c r="AX11" s="80">
        <v>16</v>
      </c>
    </row>
    <row r="12" spans="1:91" s="83" customFormat="1" ht="12.75" x14ac:dyDescent="0.2">
      <c r="A12" s="82" t="s">
        <v>5</v>
      </c>
      <c r="B12" s="82">
        <v>2012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0.5</v>
      </c>
      <c r="N12" s="81">
        <v>0.4</v>
      </c>
      <c r="O12" s="81">
        <v>0.1</v>
      </c>
      <c r="P12" s="81">
        <v>0</v>
      </c>
      <c r="Q12" s="81">
        <v>0</v>
      </c>
      <c r="R12" s="81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>
        <v>0</v>
      </c>
      <c r="AR12" s="80">
        <v>0</v>
      </c>
      <c r="AS12" s="80">
        <v>0</v>
      </c>
      <c r="AT12" s="80"/>
      <c r="AU12" s="80">
        <v>0</v>
      </c>
      <c r="AV12" s="80">
        <v>21</v>
      </c>
      <c r="AW12" s="80">
        <v>39</v>
      </c>
      <c r="AX12" s="80">
        <v>34</v>
      </c>
      <c r="AZ12" s="84"/>
    </row>
    <row r="13" spans="1:91" s="83" customFormat="1" x14ac:dyDescent="0.2">
      <c r="A13" s="82" t="s">
        <v>5</v>
      </c>
      <c r="B13" s="82">
        <v>2013</v>
      </c>
      <c r="C13" s="80">
        <v>0</v>
      </c>
      <c r="D13" s="80">
        <v>0</v>
      </c>
      <c r="E13" s="80">
        <v>0</v>
      </c>
      <c r="F13" s="80">
        <v>2</v>
      </c>
      <c r="G13" s="80">
        <v>2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0.5</v>
      </c>
      <c r="N13" s="81">
        <v>0.4</v>
      </c>
      <c r="O13" s="81">
        <v>0.1</v>
      </c>
      <c r="P13" s="81">
        <v>0</v>
      </c>
      <c r="Q13" s="81">
        <v>0</v>
      </c>
      <c r="R13" s="81">
        <v>363.447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80">
        <v>0</v>
      </c>
      <c r="AN13" s="80">
        <v>0</v>
      </c>
      <c r="AO13" s="80">
        <v>0</v>
      </c>
      <c r="AP13" s="80">
        <v>0</v>
      </c>
      <c r="AQ13" s="80">
        <v>0</v>
      </c>
      <c r="AR13" s="80">
        <v>0</v>
      </c>
      <c r="AS13" s="80">
        <v>0</v>
      </c>
      <c r="AT13" s="80">
        <v>0</v>
      </c>
      <c r="AU13" s="80">
        <v>0</v>
      </c>
      <c r="AV13" s="80">
        <v>24</v>
      </c>
      <c r="AW13" s="80">
        <v>20</v>
      </c>
      <c r="AX13" s="80">
        <v>33</v>
      </c>
    </row>
    <row r="14" spans="1:91" s="88" customFormat="1" ht="12.75" x14ac:dyDescent="0.2">
      <c r="A14" s="82" t="s">
        <v>5</v>
      </c>
      <c r="B14" s="20">
        <v>2014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1</v>
      </c>
      <c r="N14" s="81">
        <v>0.5</v>
      </c>
      <c r="O14" s="81">
        <v>0.4</v>
      </c>
      <c r="P14" s="81">
        <v>0.1</v>
      </c>
      <c r="Q14" s="81"/>
      <c r="R14" s="81"/>
      <c r="S14" s="80"/>
      <c r="T14" s="80"/>
      <c r="U14" s="80"/>
      <c r="V14" s="80"/>
      <c r="W14" s="80"/>
      <c r="X14" s="80"/>
      <c r="Y14" s="80"/>
      <c r="Z14" s="80"/>
      <c r="AA14" s="80">
        <v>0</v>
      </c>
      <c r="AB14" s="80"/>
      <c r="AC14" s="80"/>
      <c r="AD14" s="80"/>
      <c r="AE14" s="80">
        <v>0</v>
      </c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>
        <v>0</v>
      </c>
      <c r="AR14" s="80"/>
      <c r="AS14" s="80"/>
      <c r="AT14" s="80"/>
      <c r="AU14" s="80">
        <v>0</v>
      </c>
      <c r="AV14" s="80">
        <v>29</v>
      </c>
      <c r="AW14" s="80">
        <v>28</v>
      </c>
      <c r="AX14" s="80">
        <v>31</v>
      </c>
      <c r="AY14" s="84"/>
      <c r="AZ14" s="84"/>
      <c r="BA14" s="84"/>
      <c r="BB14" s="85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6"/>
      <c r="BS14" s="84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7"/>
      <c r="CH14" s="87"/>
      <c r="CI14" s="87"/>
      <c r="CJ14" s="87"/>
      <c r="CK14" s="87"/>
      <c r="CL14" s="87"/>
      <c r="CM14" s="87"/>
    </row>
    <row r="15" spans="1:91" s="83" customFormat="1" ht="12.75" x14ac:dyDescent="0.2">
      <c r="A15" s="82" t="s">
        <v>5</v>
      </c>
      <c r="B15" s="20">
        <v>2015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>
        <v>1</v>
      </c>
      <c r="N15" s="81">
        <v>0.5</v>
      </c>
      <c r="O15" s="81">
        <v>0.4</v>
      </c>
      <c r="P15" s="81">
        <v>0.1</v>
      </c>
      <c r="Q15" s="81"/>
      <c r="R15" s="81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>
        <v>42</v>
      </c>
      <c r="AW15" s="80">
        <v>41</v>
      </c>
      <c r="AX15" s="80">
        <v>14</v>
      </c>
      <c r="AY15" s="84"/>
      <c r="AZ15" s="84"/>
      <c r="BA15" s="84"/>
      <c r="BB15" s="85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6"/>
      <c r="BS15" s="84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7"/>
      <c r="CH15" s="87"/>
      <c r="CI15" s="87"/>
      <c r="CJ15" s="87"/>
      <c r="CK15" s="87"/>
      <c r="CL15" s="87"/>
      <c r="CM15" s="87"/>
    </row>
    <row r="16" spans="1:91" x14ac:dyDescent="0.2">
      <c r="A16" s="20" t="s">
        <v>7</v>
      </c>
      <c r="B16" s="20">
        <v>2007</v>
      </c>
      <c r="C16" s="80">
        <v>77</v>
      </c>
      <c r="D16" s="80">
        <v>1</v>
      </c>
      <c r="E16" s="80">
        <v>59</v>
      </c>
      <c r="F16" s="80">
        <v>44</v>
      </c>
      <c r="G16" s="80">
        <v>0</v>
      </c>
      <c r="H16" s="80"/>
      <c r="I16" s="80"/>
      <c r="J16" s="80"/>
      <c r="K16" s="80">
        <v>6</v>
      </c>
      <c r="L16" s="80"/>
      <c r="M16" s="80">
        <v>13.4</v>
      </c>
      <c r="N16" s="81">
        <v>5</v>
      </c>
      <c r="O16" s="81">
        <v>3</v>
      </c>
      <c r="P16" s="81">
        <v>3</v>
      </c>
      <c r="Q16" s="81">
        <v>2.4</v>
      </c>
      <c r="R16" s="81">
        <v>11455</v>
      </c>
      <c r="S16" s="80">
        <v>0</v>
      </c>
      <c r="T16" s="80">
        <v>6</v>
      </c>
      <c r="U16" s="80">
        <v>0</v>
      </c>
      <c r="V16" s="80">
        <v>6</v>
      </c>
      <c r="W16" s="80"/>
      <c r="X16" s="80"/>
      <c r="Y16" s="80"/>
      <c r="Z16" s="80">
        <v>7</v>
      </c>
      <c r="AA16" s="80">
        <v>0</v>
      </c>
      <c r="AB16" s="80">
        <v>3</v>
      </c>
      <c r="AC16" s="80">
        <v>0</v>
      </c>
      <c r="AD16" s="80">
        <v>3</v>
      </c>
      <c r="AE16" s="80">
        <v>0</v>
      </c>
      <c r="AF16" s="80">
        <v>2627</v>
      </c>
      <c r="AG16" s="80">
        <v>7610</v>
      </c>
      <c r="AH16" s="80">
        <v>0</v>
      </c>
      <c r="AI16" s="80">
        <v>401</v>
      </c>
      <c r="AJ16" s="80" t="s">
        <v>6</v>
      </c>
      <c r="AK16" s="80" t="s">
        <v>6</v>
      </c>
      <c r="AL16" s="80" t="s">
        <v>6</v>
      </c>
      <c r="AM16" s="80" t="s">
        <v>6</v>
      </c>
      <c r="AN16" s="80">
        <v>35</v>
      </c>
      <c r="AO16" s="80" t="s">
        <v>6</v>
      </c>
      <c r="AP16" s="80">
        <v>163</v>
      </c>
      <c r="AQ16" s="80">
        <v>10836</v>
      </c>
      <c r="AR16" s="80">
        <v>30</v>
      </c>
      <c r="AS16" s="80">
        <v>6</v>
      </c>
      <c r="AT16" s="80">
        <v>3</v>
      </c>
      <c r="AU16" s="80">
        <v>13</v>
      </c>
      <c r="AV16" s="80" t="s">
        <v>6</v>
      </c>
      <c r="AW16" s="80" t="s">
        <v>6</v>
      </c>
      <c r="AX16" s="80" t="s">
        <v>6</v>
      </c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</row>
    <row r="17" spans="1:54" x14ac:dyDescent="0.2">
      <c r="A17" s="20" t="s">
        <v>7</v>
      </c>
      <c r="B17" s="20">
        <v>2008</v>
      </c>
      <c r="C17" s="80">
        <v>67</v>
      </c>
      <c r="D17" s="80">
        <v>0</v>
      </c>
      <c r="E17" s="80">
        <v>49</v>
      </c>
      <c r="F17" s="80">
        <v>39</v>
      </c>
      <c r="G17" s="80">
        <v>0</v>
      </c>
      <c r="H17" s="80"/>
      <c r="I17" s="80"/>
      <c r="J17" s="80"/>
      <c r="K17" s="80">
        <v>6</v>
      </c>
      <c r="L17" s="80"/>
      <c r="M17" s="80">
        <v>13.5</v>
      </c>
      <c r="N17" s="81">
        <v>2</v>
      </c>
      <c r="O17" s="81">
        <v>5</v>
      </c>
      <c r="P17" s="81">
        <v>3</v>
      </c>
      <c r="Q17" s="81">
        <v>3.5</v>
      </c>
      <c r="R17" s="81">
        <v>11809</v>
      </c>
      <c r="S17" s="80">
        <v>0</v>
      </c>
      <c r="T17" s="80">
        <v>9</v>
      </c>
      <c r="U17" s="80">
        <v>0</v>
      </c>
      <c r="V17" s="80">
        <v>9</v>
      </c>
      <c r="W17" s="80"/>
      <c r="X17" s="80"/>
      <c r="Y17" s="80"/>
      <c r="Z17" s="80">
        <v>10</v>
      </c>
      <c r="AA17" s="80">
        <v>1</v>
      </c>
      <c r="AB17" s="80">
        <v>0</v>
      </c>
      <c r="AC17" s="80">
        <v>0</v>
      </c>
      <c r="AD17" s="80">
        <v>0</v>
      </c>
      <c r="AE17" s="80">
        <v>0</v>
      </c>
      <c r="AF17" s="80">
        <v>2651</v>
      </c>
      <c r="AG17" s="80">
        <v>9567</v>
      </c>
      <c r="AH17" s="80">
        <v>0</v>
      </c>
      <c r="AI17" s="80">
        <v>3522</v>
      </c>
      <c r="AJ17" s="80">
        <v>0</v>
      </c>
      <c r="AK17" s="80" t="s">
        <v>6</v>
      </c>
      <c r="AL17" s="80" t="s">
        <v>6</v>
      </c>
      <c r="AM17" s="80">
        <v>5322</v>
      </c>
      <c r="AN17" s="80" t="s">
        <v>6</v>
      </c>
      <c r="AO17" s="80" t="s">
        <v>6</v>
      </c>
      <c r="AP17" s="80">
        <v>0</v>
      </c>
      <c r="AQ17" s="80">
        <v>21062</v>
      </c>
      <c r="AR17" s="80">
        <v>35</v>
      </c>
      <c r="AS17" s="80">
        <v>6</v>
      </c>
      <c r="AT17" s="80">
        <v>2</v>
      </c>
      <c r="AU17" s="80">
        <v>10</v>
      </c>
      <c r="AV17" s="80" t="s">
        <v>6</v>
      </c>
      <c r="AW17" s="80" t="s">
        <v>6</v>
      </c>
      <c r="AX17" s="80" t="s">
        <v>6</v>
      </c>
      <c r="BA17" s="83"/>
      <c r="BB17" s="83"/>
    </row>
    <row r="18" spans="1:54" x14ac:dyDescent="0.2">
      <c r="A18" s="20" t="s">
        <v>7</v>
      </c>
      <c r="B18" s="20">
        <v>2009</v>
      </c>
      <c r="C18" s="80">
        <v>73</v>
      </c>
      <c r="D18" s="80">
        <v>1</v>
      </c>
      <c r="E18" s="80">
        <v>60</v>
      </c>
      <c r="F18" s="80">
        <v>44</v>
      </c>
      <c r="G18" s="80">
        <v>1</v>
      </c>
      <c r="H18" s="80"/>
      <c r="I18" s="80"/>
      <c r="J18" s="80"/>
      <c r="K18" s="80">
        <v>12</v>
      </c>
      <c r="L18" s="80"/>
      <c r="M18" s="80">
        <v>14.5</v>
      </c>
      <c r="N18" s="81">
        <v>2</v>
      </c>
      <c r="O18" s="81">
        <v>5</v>
      </c>
      <c r="P18" s="81">
        <v>4</v>
      </c>
      <c r="Q18" s="81">
        <v>3.5</v>
      </c>
      <c r="R18" s="81">
        <v>14615</v>
      </c>
      <c r="S18" s="80">
        <v>2</v>
      </c>
      <c r="T18" s="80">
        <v>8</v>
      </c>
      <c r="U18" s="80">
        <v>0</v>
      </c>
      <c r="V18" s="80">
        <v>10</v>
      </c>
      <c r="W18" s="80"/>
      <c r="X18" s="80"/>
      <c r="Y18" s="80"/>
      <c r="Z18" s="80">
        <v>11</v>
      </c>
      <c r="AA18" s="80">
        <v>0</v>
      </c>
      <c r="AB18" s="80">
        <v>2</v>
      </c>
      <c r="AC18" s="80">
        <v>0</v>
      </c>
      <c r="AD18" s="80">
        <v>2</v>
      </c>
      <c r="AE18" s="80">
        <v>2</v>
      </c>
      <c r="AF18" s="80">
        <v>735</v>
      </c>
      <c r="AG18" s="80">
        <v>9749</v>
      </c>
      <c r="AH18" s="80">
        <v>0</v>
      </c>
      <c r="AI18" s="80">
        <v>1485</v>
      </c>
      <c r="AJ18" s="80">
        <v>0</v>
      </c>
      <c r="AK18" s="80">
        <v>0</v>
      </c>
      <c r="AL18" s="80">
        <v>0</v>
      </c>
      <c r="AM18" s="80">
        <v>5322</v>
      </c>
      <c r="AN18" s="80">
        <v>0</v>
      </c>
      <c r="AO18" s="80">
        <v>0</v>
      </c>
      <c r="AP18" s="80">
        <v>2274</v>
      </c>
      <c r="AQ18" s="80">
        <v>14243</v>
      </c>
      <c r="AR18" s="80">
        <v>74</v>
      </c>
      <c r="AS18" s="80">
        <v>9</v>
      </c>
      <c r="AT18" s="80">
        <v>5</v>
      </c>
      <c r="AU18" s="80">
        <v>10</v>
      </c>
      <c r="AV18" s="80" t="s">
        <v>6</v>
      </c>
      <c r="AW18" s="80" t="s">
        <v>6</v>
      </c>
      <c r="AX18" s="80" t="s">
        <v>6</v>
      </c>
      <c r="BA18" s="83"/>
      <c r="BB18" s="83"/>
    </row>
    <row r="19" spans="1:54" x14ac:dyDescent="0.2">
      <c r="A19" s="20" t="s">
        <v>7</v>
      </c>
      <c r="B19" s="20">
        <v>2010</v>
      </c>
      <c r="C19" s="80">
        <v>87</v>
      </c>
      <c r="D19" s="80">
        <v>5</v>
      </c>
      <c r="E19" s="80">
        <v>61</v>
      </c>
      <c r="F19" s="80">
        <v>46</v>
      </c>
      <c r="G19" s="80">
        <v>3</v>
      </c>
      <c r="H19" s="80"/>
      <c r="I19" s="80"/>
      <c r="J19" s="80"/>
      <c r="K19" s="80">
        <v>6</v>
      </c>
      <c r="L19" s="80"/>
      <c r="M19" s="80">
        <v>15.5</v>
      </c>
      <c r="N19" s="81">
        <v>2</v>
      </c>
      <c r="O19" s="81">
        <v>6</v>
      </c>
      <c r="P19" s="81">
        <v>4</v>
      </c>
      <c r="Q19" s="81">
        <v>3.5</v>
      </c>
      <c r="R19" s="81">
        <v>14010</v>
      </c>
      <c r="S19" s="80">
        <v>2</v>
      </c>
      <c r="T19" s="80">
        <v>15</v>
      </c>
      <c r="U19" s="80">
        <v>0</v>
      </c>
      <c r="V19" s="80">
        <v>17</v>
      </c>
      <c r="W19" s="80"/>
      <c r="X19" s="80"/>
      <c r="Y19" s="80"/>
      <c r="Z19" s="80">
        <v>3</v>
      </c>
      <c r="AA19" s="80">
        <v>2</v>
      </c>
      <c r="AB19" s="80">
        <v>2</v>
      </c>
      <c r="AC19" s="80">
        <v>0</v>
      </c>
      <c r="AD19" s="80">
        <v>2</v>
      </c>
      <c r="AE19" s="80">
        <v>3</v>
      </c>
      <c r="AF19" s="80">
        <v>3090</v>
      </c>
      <c r="AG19" s="80">
        <v>9677</v>
      </c>
      <c r="AH19" s="80">
        <v>0</v>
      </c>
      <c r="AI19" s="80">
        <v>495</v>
      </c>
      <c r="AJ19" s="80">
        <v>0</v>
      </c>
      <c r="AK19" s="80"/>
      <c r="AL19" s="80">
        <v>0</v>
      </c>
      <c r="AM19" s="80">
        <v>17625</v>
      </c>
      <c r="AN19" s="80">
        <v>0</v>
      </c>
      <c r="AO19" s="80">
        <v>0</v>
      </c>
      <c r="AP19" s="80">
        <v>321</v>
      </c>
      <c r="AQ19" s="80">
        <v>31208</v>
      </c>
      <c r="AR19" s="80">
        <v>77</v>
      </c>
      <c r="AS19" s="80">
        <v>10</v>
      </c>
      <c r="AT19" s="80">
        <v>7</v>
      </c>
      <c r="AU19" s="80">
        <v>13</v>
      </c>
      <c r="AV19" s="80">
        <v>277</v>
      </c>
      <c r="AW19" s="80">
        <v>525</v>
      </c>
      <c r="AX19" s="80">
        <v>220</v>
      </c>
      <c r="BA19" s="83"/>
      <c r="BB19" s="83"/>
    </row>
    <row r="20" spans="1:54" x14ac:dyDescent="0.2">
      <c r="A20" s="20" t="s">
        <v>7</v>
      </c>
      <c r="B20" s="20">
        <v>2011</v>
      </c>
      <c r="C20" s="80">
        <v>103</v>
      </c>
      <c r="D20" s="80">
        <v>2</v>
      </c>
      <c r="E20" s="80">
        <v>67</v>
      </c>
      <c r="F20" s="80">
        <v>60</v>
      </c>
      <c r="G20" s="80">
        <v>1</v>
      </c>
      <c r="H20" s="80"/>
      <c r="I20" s="80"/>
      <c r="J20" s="80"/>
      <c r="K20" s="80">
        <v>23</v>
      </c>
      <c r="L20" s="80"/>
      <c r="M20" s="80">
        <v>14.5</v>
      </c>
      <c r="N20" s="81">
        <v>2</v>
      </c>
      <c r="O20" s="81">
        <v>5</v>
      </c>
      <c r="P20" s="81">
        <v>5</v>
      </c>
      <c r="Q20" s="81">
        <v>2.5</v>
      </c>
      <c r="R20" s="81">
        <v>14063.464239999999</v>
      </c>
      <c r="S20" s="80">
        <v>6</v>
      </c>
      <c r="T20" s="80">
        <v>9</v>
      </c>
      <c r="U20" s="80">
        <v>0</v>
      </c>
      <c r="V20" s="80">
        <v>15</v>
      </c>
      <c r="W20" s="80"/>
      <c r="X20" s="80"/>
      <c r="Y20" s="80"/>
      <c r="Z20" s="80">
        <v>5</v>
      </c>
      <c r="AA20" s="80">
        <v>0</v>
      </c>
      <c r="AB20" s="80">
        <v>2</v>
      </c>
      <c r="AC20" s="80">
        <v>0</v>
      </c>
      <c r="AD20" s="80">
        <v>2</v>
      </c>
      <c r="AE20" s="80">
        <v>3</v>
      </c>
      <c r="AF20" s="80">
        <v>587.48463000000004</v>
      </c>
      <c r="AG20" s="80">
        <v>10875.825000000001</v>
      </c>
      <c r="AH20" s="80">
        <v>0</v>
      </c>
      <c r="AI20" s="80">
        <v>504.16766999999999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0</v>
      </c>
      <c r="AP20" s="80">
        <v>187.47129999999999</v>
      </c>
      <c r="AQ20" s="80">
        <v>12154.948600000002</v>
      </c>
      <c r="AR20" s="80">
        <v>54</v>
      </c>
      <c r="AS20" s="80">
        <v>12</v>
      </c>
      <c r="AT20" s="80">
        <v>3</v>
      </c>
      <c r="AU20" s="80">
        <v>15</v>
      </c>
      <c r="AV20" s="80">
        <v>299</v>
      </c>
      <c r="AW20" s="80">
        <v>533</v>
      </c>
      <c r="AX20" s="80">
        <v>220</v>
      </c>
      <c r="AZ20" s="83"/>
      <c r="BA20" s="83"/>
      <c r="BB20" s="83"/>
    </row>
    <row r="21" spans="1:54" s="83" customFormat="1" x14ac:dyDescent="0.2">
      <c r="A21" s="82" t="s">
        <v>7</v>
      </c>
      <c r="B21" s="82">
        <v>2012</v>
      </c>
      <c r="C21" s="80">
        <v>147</v>
      </c>
      <c r="D21" s="80">
        <v>5</v>
      </c>
      <c r="E21" s="80">
        <v>99</v>
      </c>
      <c r="F21" s="80">
        <v>68</v>
      </c>
      <c r="G21" s="80">
        <v>3</v>
      </c>
      <c r="H21" s="80">
        <v>5</v>
      </c>
      <c r="I21" s="80">
        <v>2</v>
      </c>
      <c r="J21" s="80">
        <v>2</v>
      </c>
      <c r="K21" s="80">
        <v>21</v>
      </c>
      <c r="L21" s="80">
        <v>1</v>
      </c>
      <c r="M21" s="80">
        <v>19</v>
      </c>
      <c r="N21" s="81">
        <v>5</v>
      </c>
      <c r="O21" s="81">
        <v>3</v>
      </c>
      <c r="P21" s="81">
        <v>8</v>
      </c>
      <c r="Q21" s="81">
        <v>3</v>
      </c>
      <c r="R21" s="81">
        <v>15924.176869999999</v>
      </c>
      <c r="S21" s="80">
        <v>5</v>
      </c>
      <c r="T21" s="80">
        <v>3</v>
      </c>
      <c r="U21" s="80">
        <v>0</v>
      </c>
      <c r="V21" s="80">
        <v>8</v>
      </c>
      <c r="W21" s="80">
        <v>9</v>
      </c>
      <c r="X21" s="80">
        <v>0</v>
      </c>
      <c r="Y21" s="80">
        <v>0</v>
      </c>
      <c r="Z21" s="80">
        <v>9</v>
      </c>
      <c r="AA21" s="80">
        <v>3</v>
      </c>
      <c r="AB21" s="80">
        <v>5</v>
      </c>
      <c r="AC21" s="80">
        <v>0</v>
      </c>
      <c r="AD21" s="80">
        <v>5</v>
      </c>
      <c r="AE21" s="80">
        <v>0</v>
      </c>
      <c r="AF21" s="80">
        <v>625.56299999999999</v>
      </c>
      <c r="AG21" s="80">
        <v>9449.1130099999991</v>
      </c>
      <c r="AH21" s="80">
        <v>0</v>
      </c>
      <c r="AI21" s="80">
        <v>1179.5283300000001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188.565</v>
      </c>
      <c r="AQ21" s="80">
        <v>11442.769340000001</v>
      </c>
      <c r="AR21" s="80">
        <v>42</v>
      </c>
      <c r="AS21" s="80">
        <v>21</v>
      </c>
      <c r="AT21" s="80">
        <v>15</v>
      </c>
      <c r="AU21" s="80">
        <v>16</v>
      </c>
      <c r="AV21" s="80">
        <v>357</v>
      </c>
      <c r="AW21" s="80">
        <v>414</v>
      </c>
      <c r="AX21" s="80">
        <v>92</v>
      </c>
    </row>
    <row r="22" spans="1:54" s="83" customFormat="1" x14ac:dyDescent="0.2">
      <c r="A22" s="82" t="s">
        <v>7</v>
      </c>
      <c r="B22" s="82">
        <v>2013</v>
      </c>
      <c r="C22" s="80">
        <v>169</v>
      </c>
      <c r="D22" s="80">
        <v>13</v>
      </c>
      <c r="E22" s="80">
        <v>137</v>
      </c>
      <c r="F22" s="80">
        <v>114</v>
      </c>
      <c r="G22" s="80">
        <v>10</v>
      </c>
      <c r="H22" s="80">
        <v>9</v>
      </c>
      <c r="I22" s="80">
        <v>6</v>
      </c>
      <c r="J22" s="80">
        <v>3</v>
      </c>
      <c r="K22" s="80">
        <v>27</v>
      </c>
      <c r="L22" s="80">
        <v>0</v>
      </c>
      <c r="M22" s="80">
        <v>19</v>
      </c>
      <c r="N22" s="81">
        <v>5</v>
      </c>
      <c r="O22" s="81">
        <v>3</v>
      </c>
      <c r="P22" s="81">
        <v>8</v>
      </c>
      <c r="Q22" s="81">
        <v>3</v>
      </c>
      <c r="R22" s="81">
        <v>28947</v>
      </c>
      <c r="S22" s="80">
        <v>11</v>
      </c>
      <c r="T22" s="80">
        <v>1</v>
      </c>
      <c r="U22" s="80">
        <v>1</v>
      </c>
      <c r="V22" s="80">
        <v>13</v>
      </c>
      <c r="W22" s="80">
        <v>5</v>
      </c>
      <c r="X22" s="80">
        <v>0</v>
      </c>
      <c r="Y22" s="80">
        <v>0</v>
      </c>
      <c r="Z22" s="80">
        <v>5</v>
      </c>
      <c r="AA22" s="80">
        <v>1</v>
      </c>
      <c r="AB22" s="80">
        <v>6</v>
      </c>
      <c r="AC22" s="80">
        <v>0</v>
      </c>
      <c r="AD22" s="80">
        <v>6</v>
      </c>
      <c r="AE22" s="80">
        <v>2</v>
      </c>
      <c r="AF22" s="80">
        <v>751</v>
      </c>
      <c r="AG22" s="80">
        <v>6737</v>
      </c>
      <c r="AH22" s="80">
        <v>0</v>
      </c>
      <c r="AI22" s="80">
        <v>1339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1491</v>
      </c>
      <c r="AQ22" s="80">
        <v>10318</v>
      </c>
      <c r="AR22" s="80">
        <v>46</v>
      </c>
      <c r="AS22" s="80">
        <v>46</v>
      </c>
      <c r="AT22" s="80">
        <v>16</v>
      </c>
      <c r="AU22" s="80">
        <v>18</v>
      </c>
      <c r="AV22" s="80">
        <v>393</v>
      </c>
      <c r="AW22" s="80">
        <v>368</v>
      </c>
      <c r="AX22" s="80">
        <v>113</v>
      </c>
      <c r="BB22" s="89"/>
    </row>
    <row r="23" spans="1:54" s="83" customFormat="1" x14ac:dyDescent="0.2">
      <c r="A23" s="82" t="s">
        <v>108</v>
      </c>
      <c r="B23" s="82">
        <v>2014</v>
      </c>
      <c r="C23" s="80">
        <v>152</v>
      </c>
      <c r="D23" s="80">
        <v>17</v>
      </c>
      <c r="E23" s="80">
        <v>108</v>
      </c>
      <c r="F23" s="80">
        <v>82</v>
      </c>
      <c r="G23" s="80">
        <v>5</v>
      </c>
      <c r="H23" s="80">
        <v>8</v>
      </c>
      <c r="I23" s="80">
        <v>2</v>
      </c>
      <c r="J23" s="80">
        <v>1</v>
      </c>
      <c r="K23" s="80">
        <v>27</v>
      </c>
      <c r="L23" s="80">
        <v>0</v>
      </c>
      <c r="M23" s="80">
        <v>19</v>
      </c>
      <c r="N23" s="81">
        <v>4</v>
      </c>
      <c r="O23" s="81">
        <v>3</v>
      </c>
      <c r="P23" s="81">
        <v>9</v>
      </c>
      <c r="Q23" s="81">
        <v>3</v>
      </c>
      <c r="R23" s="81">
        <v>27041.095000000001</v>
      </c>
      <c r="S23" s="80">
        <v>15</v>
      </c>
      <c r="T23" s="80">
        <v>0</v>
      </c>
      <c r="U23" s="80">
        <v>2</v>
      </c>
      <c r="V23" s="80">
        <v>17</v>
      </c>
      <c r="W23" s="80">
        <v>2</v>
      </c>
      <c r="X23" s="80">
        <v>0</v>
      </c>
      <c r="Y23" s="80">
        <v>0</v>
      </c>
      <c r="Z23" s="80">
        <v>2</v>
      </c>
      <c r="AA23" s="80">
        <v>2</v>
      </c>
      <c r="AB23" s="80">
        <v>11</v>
      </c>
      <c r="AC23" s="80">
        <v>0</v>
      </c>
      <c r="AD23" s="80">
        <v>11</v>
      </c>
      <c r="AE23" s="80">
        <v>2</v>
      </c>
      <c r="AF23" s="80">
        <v>938</v>
      </c>
      <c r="AG23" s="80">
        <v>8374</v>
      </c>
      <c r="AH23" s="80">
        <v>147</v>
      </c>
      <c r="AI23" s="80">
        <v>718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1725</v>
      </c>
      <c r="AQ23" s="80">
        <v>11902</v>
      </c>
      <c r="AR23" s="80">
        <v>44</v>
      </c>
      <c r="AS23" s="80">
        <v>64</v>
      </c>
      <c r="AT23" s="80">
        <v>16</v>
      </c>
      <c r="AU23" s="80">
        <v>16</v>
      </c>
      <c r="AV23" s="80">
        <v>634</v>
      </c>
      <c r="AW23" s="80">
        <v>215</v>
      </c>
      <c r="AX23" s="80">
        <v>41</v>
      </c>
      <c r="BB23" s="89"/>
    </row>
    <row r="24" spans="1:54" s="83" customFormat="1" ht="12.75" x14ac:dyDescent="0.2">
      <c r="A24" s="82" t="s">
        <v>108</v>
      </c>
      <c r="B24" s="82">
        <v>2015</v>
      </c>
      <c r="C24" s="80">
        <v>143</v>
      </c>
      <c r="D24" s="80">
        <v>9</v>
      </c>
      <c r="E24" s="80">
        <v>128</v>
      </c>
      <c r="F24" s="80">
        <v>70</v>
      </c>
      <c r="G24" s="80">
        <v>7</v>
      </c>
      <c r="H24" s="80">
        <v>5</v>
      </c>
      <c r="I24" s="80">
        <v>5</v>
      </c>
      <c r="J24" s="80">
        <v>0</v>
      </c>
      <c r="K24" s="80">
        <v>13</v>
      </c>
      <c r="L24" s="80">
        <v>0</v>
      </c>
      <c r="M24" s="80">
        <v>19</v>
      </c>
      <c r="N24" s="81">
        <v>4</v>
      </c>
      <c r="O24" s="81">
        <v>4</v>
      </c>
      <c r="P24" s="81">
        <v>8</v>
      </c>
      <c r="Q24" s="81">
        <v>3</v>
      </c>
      <c r="R24" s="81">
        <v>26683.343000000001</v>
      </c>
      <c r="S24" s="80">
        <v>12</v>
      </c>
      <c r="T24" s="80">
        <v>0</v>
      </c>
      <c r="U24" s="80">
        <v>0</v>
      </c>
      <c r="V24" s="80">
        <v>12</v>
      </c>
      <c r="W24" s="80">
        <v>8</v>
      </c>
      <c r="X24" s="80">
        <v>0</v>
      </c>
      <c r="Y24" s="80">
        <v>0</v>
      </c>
      <c r="Z24" s="80">
        <v>8</v>
      </c>
      <c r="AA24" s="80">
        <v>4</v>
      </c>
      <c r="AB24" s="80">
        <v>9</v>
      </c>
      <c r="AC24" s="80">
        <v>0</v>
      </c>
      <c r="AD24" s="80">
        <v>9</v>
      </c>
      <c r="AE24" s="80">
        <v>1</v>
      </c>
      <c r="AF24" s="80">
        <v>617.54</v>
      </c>
      <c r="AG24" s="80">
        <v>7438.058</v>
      </c>
      <c r="AH24" s="80">
        <v>112.27200000000001</v>
      </c>
      <c r="AI24" s="80">
        <v>1625.32</v>
      </c>
      <c r="AJ24" s="80"/>
      <c r="AK24" s="80"/>
      <c r="AL24" s="80"/>
      <c r="AM24" s="80"/>
      <c r="AN24" s="80"/>
      <c r="AO24" s="80"/>
      <c r="AP24" s="80">
        <v>1332.818</v>
      </c>
      <c r="AQ24" s="80">
        <v>11126.008</v>
      </c>
      <c r="AR24" s="80">
        <v>80</v>
      </c>
      <c r="AS24" s="80">
        <v>66</v>
      </c>
      <c r="AT24" s="80">
        <v>24</v>
      </c>
      <c r="AU24" s="80">
        <v>18</v>
      </c>
      <c r="AV24" s="80">
        <v>223</v>
      </c>
      <c r="AW24" s="80">
        <v>364</v>
      </c>
      <c r="AX24" s="80">
        <v>294</v>
      </c>
      <c r="AZ24" s="84"/>
      <c r="BB24" s="89"/>
    </row>
    <row r="25" spans="1:54" x14ac:dyDescent="0.2">
      <c r="A25" s="20" t="s">
        <v>8</v>
      </c>
      <c r="B25" s="20">
        <v>2007</v>
      </c>
      <c r="C25" s="80">
        <v>1</v>
      </c>
      <c r="D25" s="80">
        <v>0</v>
      </c>
      <c r="E25" s="80">
        <v>0</v>
      </c>
      <c r="F25" s="80">
        <v>0</v>
      </c>
      <c r="G25" s="80">
        <v>0</v>
      </c>
      <c r="H25" s="80"/>
      <c r="I25" s="80"/>
      <c r="J25" s="80"/>
      <c r="K25" s="80">
        <v>0</v>
      </c>
      <c r="L25" s="80"/>
      <c r="M25" s="80">
        <v>0.9</v>
      </c>
      <c r="N25" s="81">
        <v>0.9</v>
      </c>
      <c r="O25" s="81">
        <v>0</v>
      </c>
      <c r="P25" s="81">
        <v>0</v>
      </c>
      <c r="Q25" s="81">
        <v>0</v>
      </c>
      <c r="R25" s="81">
        <v>111</v>
      </c>
      <c r="S25" s="80">
        <v>0</v>
      </c>
      <c r="T25" s="80">
        <v>0</v>
      </c>
      <c r="U25" s="80">
        <v>0</v>
      </c>
      <c r="V25" s="80">
        <v>0</v>
      </c>
      <c r="W25" s="80"/>
      <c r="X25" s="80"/>
      <c r="Y25" s="80"/>
      <c r="Z25" s="80">
        <v>5</v>
      </c>
      <c r="AA25" s="80">
        <v>1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700</v>
      </c>
      <c r="AJ25" s="80" t="s">
        <v>6</v>
      </c>
      <c r="AK25" s="80" t="s">
        <v>6</v>
      </c>
      <c r="AL25" s="80" t="s">
        <v>6</v>
      </c>
      <c r="AM25" s="80" t="s">
        <v>6</v>
      </c>
      <c r="AN25" s="80">
        <v>0</v>
      </c>
      <c r="AO25" s="80" t="s">
        <v>6</v>
      </c>
      <c r="AP25" s="80">
        <v>0</v>
      </c>
      <c r="AQ25" s="80">
        <v>700</v>
      </c>
      <c r="AR25" s="80">
        <v>1</v>
      </c>
      <c r="AS25" s="80">
        <v>0</v>
      </c>
      <c r="AT25" s="80">
        <v>0</v>
      </c>
      <c r="AU25" s="80">
        <v>0</v>
      </c>
      <c r="AV25" s="80" t="s">
        <v>6</v>
      </c>
      <c r="AW25" s="80" t="s">
        <v>6</v>
      </c>
      <c r="AX25" s="80" t="s">
        <v>6</v>
      </c>
      <c r="AZ25" s="83"/>
      <c r="BA25" s="83"/>
      <c r="BB25" s="83"/>
    </row>
    <row r="26" spans="1:54" x14ac:dyDescent="0.2">
      <c r="A26" s="20" t="s">
        <v>8</v>
      </c>
      <c r="B26" s="20">
        <v>2008</v>
      </c>
      <c r="C26" s="80">
        <v>2</v>
      </c>
      <c r="D26" s="80">
        <v>0</v>
      </c>
      <c r="E26" s="80">
        <v>1</v>
      </c>
      <c r="F26" s="80">
        <v>1</v>
      </c>
      <c r="G26" s="80">
        <v>0</v>
      </c>
      <c r="H26" s="80"/>
      <c r="I26" s="80"/>
      <c r="J26" s="80"/>
      <c r="K26" s="80">
        <v>0</v>
      </c>
      <c r="L26" s="80"/>
      <c r="M26" s="80">
        <v>0.8</v>
      </c>
      <c r="N26" s="81">
        <v>0.8</v>
      </c>
      <c r="O26" s="81">
        <v>0</v>
      </c>
      <c r="P26" s="81">
        <v>0</v>
      </c>
      <c r="Q26" s="81">
        <v>0</v>
      </c>
      <c r="R26" s="81">
        <v>175</v>
      </c>
      <c r="S26" s="80">
        <v>0</v>
      </c>
      <c r="T26" s="80">
        <v>0</v>
      </c>
      <c r="U26" s="80">
        <v>0</v>
      </c>
      <c r="V26" s="80">
        <v>0</v>
      </c>
      <c r="W26" s="80"/>
      <c r="X26" s="80"/>
      <c r="Y26" s="80"/>
      <c r="Z26" s="80">
        <v>0</v>
      </c>
      <c r="AA26" s="80">
        <v>0</v>
      </c>
      <c r="AB26" s="80">
        <v>0</v>
      </c>
      <c r="AC26" s="80">
        <v>0</v>
      </c>
      <c r="AD26" s="80">
        <v>0</v>
      </c>
      <c r="AE26" s="80">
        <v>0</v>
      </c>
      <c r="AF26" s="80">
        <v>0</v>
      </c>
      <c r="AG26" s="80">
        <v>0</v>
      </c>
      <c r="AH26" s="80">
        <v>0</v>
      </c>
      <c r="AI26" s="80">
        <v>0</v>
      </c>
      <c r="AJ26" s="80">
        <v>0</v>
      </c>
      <c r="AK26" s="80" t="s">
        <v>6</v>
      </c>
      <c r="AL26" s="80" t="s">
        <v>6</v>
      </c>
      <c r="AM26" s="80">
        <v>0</v>
      </c>
      <c r="AN26" s="80" t="s">
        <v>6</v>
      </c>
      <c r="AO26" s="80" t="s">
        <v>6</v>
      </c>
      <c r="AP26" s="80">
        <v>0</v>
      </c>
      <c r="AQ26" s="80">
        <v>0</v>
      </c>
      <c r="AR26" s="80">
        <v>1</v>
      </c>
      <c r="AS26" s="80">
        <v>0</v>
      </c>
      <c r="AT26" s="80">
        <v>0</v>
      </c>
      <c r="AU26" s="80">
        <v>0</v>
      </c>
      <c r="AV26" s="80" t="s">
        <v>6</v>
      </c>
      <c r="AW26" s="80" t="s">
        <v>6</v>
      </c>
      <c r="AX26" s="80" t="s">
        <v>6</v>
      </c>
      <c r="BA26" s="83"/>
      <c r="BB26" s="83"/>
    </row>
    <row r="27" spans="1:54" x14ac:dyDescent="0.2">
      <c r="A27" s="20" t="s">
        <v>8</v>
      </c>
      <c r="B27" s="20">
        <v>2009</v>
      </c>
      <c r="C27" s="80">
        <v>3</v>
      </c>
      <c r="D27" s="80">
        <v>0</v>
      </c>
      <c r="E27" s="80">
        <v>0</v>
      </c>
      <c r="F27" s="80">
        <v>0</v>
      </c>
      <c r="G27" s="80">
        <v>0</v>
      </c>
      <c r="H27" s="80"/>
      <c r="I27" s="80"/>
      <c r="J27" s="80"/>
      <c r="K27" s="80">
        <v>0</v>
      </c>
      <c r="L27" s="80"/>
      <c r="M27" s="80">
        <v>0.8</v>
      </c>
      <c r="N27" s="81">
        <v>0.8</v>
      </c>
      <c r="O27" s="81">
        <v>0</v>
      </c>
      <c r="P27" s="81">
        <v>0</v>
      </c>
      <c r="Q27" s="81">
        <v>0</v>
      </c>
      <c r="R27" s="81">
        <v>25</v>
      </c>
      <c r="S27" s="80">
        <v>0</v>
      </c>
      <c r="T27" s="80">
        <v>0</v>
      </c>
      <c r="U27" s="80">
        <v>0</v>
      </c>
      <c r="V27" s="80">
        <v>0</v>
      </c>
      <c r="W27" s="80"/>
      <c r="X27" s="80"/>
      <c r="Y27" s="80"/>
      <c r="Z27" s="80">
        <v>0</v>
      </c>
      <c r="AA27" s="80">
        <v>0</v>
      </c>
      <c r="AB27" s="80">
        <v>0</v>
      </c>
      <c r="AC27" s="80">
        <v>0</v>
      </c>
      <c r="AD27" s="80">
        <v>0</v>
      </c>
      <c r="AE27" s="80">
        <v>0</v>
      </c>
      <c r="AF27" s="80">
        <v>0</v>
      </c>
      <c r="AG27" s="80">
        <v>0</v>
      </c>
      <c r="AH27" s="80">
        <v>0</v>
      </c>
      <c r="AI27" s="80">
        <v>0</v>
      </c>
      <c r="AJ27" s="80">
        <v>0</v>
      </c>
      <c r="AK27" s="80">
        <v>0</v>
      </c>
      <c r="AL27" s="80">
        <v>0</v>
      </c>
      <c r="AM27" s="80">
        <v>0</v>
      </c>
      <c r="AN27" s="80">
        <v>0</v>
      </c>
      <c r="AO27" s="80">
        <v>0</v>
      </c>
      <c r="AP27" s="80">
        <v>0</v>
      </c>
      <c r="AQ27" s="80">
        <v>0</v>
      </c>
      <c r="AR27" s="80">
        <v>1</v>
      </c>
      <c r="AS27" s="80">
        <v>0</v>
      </c>
      <c r="AT27" s="80">
        <v>0</v>
      </c>
      <c r="AU27" s="80">
        <v>0</v>
      </c>
      <c r="AV27" s="80" t="s">
        <v>6</v>
      </c>
      <c r="AW27" s="80" t="s">
        <v>6</v>
      </c>
      <c r="AX27" s="80" t="s">
        <v>6</v>
      </c>
      <c r="BA27" s="83"/>
      <c r="BB27" s="83"/>
    </row>
    <row r="28" spans="1:54" x14ac:dyDescent="0.2">
      <c r="A28" s="20" t="s">
        <v>8</v>
      </c>
      <c r="B28" s="20">
        <v>2010</v>
      </c>
      <c r="C28" s="80">
        <v>6</v>
      </c>
      <c r="D28" s="80">
        <v>0</v>
      </c>
      <c r="E28" s="80">
        <v>1</v>
      </c>
      <c r="F28" s="80">
        <v>2</v>
      </c>
      <c r="G28" s="80">
        <v>0</v>
      </c>
      <c r="H28" s="80"/>
      <c r="I28" s="80"/>
      <c r="J28" s="80"/>
      <c r="K28" s="80">
        <v>0</v>
      </c>
      <c r="L28" s="80"/>
      <c r="M28" s="80">
        <v>0.9</v>
      </c>
      <c r="N28" s="81">
        <v>0.9</v>
      </c>
      <c r="O28" s="81">
        <v>0</v>
      </c>
      <c r="P28" s="81">
        <v>0</v>
      </c>
      <c r="Q28" s="81">
        <v>0</v>
      </c>
      <c r="R28" s="81">
        <v>406</v>
      </c>
      <c r="S28" s="80">
        <v>0</v>
      </c>
      <c r="T28" s="80">
        <v>0</v>
      </c>
      <c r="U28" s="80">
        <v>0</v>
      </c>
      <c r="V28" s="80">
        <v>0</v>
      </c>
      <c r="W28" s="80"/>
      <c r="X28" s="80"/>
      <c r="Y28" s="80"/>
      <c r="Z28" s="80">
        <v>0</v>
      </c>
      <c r="AA28" s="80">
        <v>0</v>
      </c>
      <c r="AB28" s="80">
        <v>0</v>
      </c>
      <c r="AC28" s="80">
        <v>0</v>
      </c>
      <c r="AD28" s="80">
        <v>0</v>
      </c>
      <c r="AE28" s="80">
        <v>0</v>
      </c>
      <c r="AF28" s="80">
        <v>0</v>
      </c>
      <c r="AG28" s="80">
        <v>0</v>
      </c>
      <c r="AH28" s="80">
        <v>0</v>
      </c>
      <c r="AI28" s="80">
        <v>0</v>
      </c>
      <c r="AJ28" s="80">
        <v>0</v>
      </c>
      <c r="AK28" s="80">
        <v>0</v>
      </c>
      <c r="AL28" s="80">
        <v>0</v>
      </c>
      <c r="AM28" s="80">
        <v>0</v>
      </c>
      <c r="AN28" s="80">
        <v>0</v>
      </c>
      <c r="AO28" s="80">
        <v>0</v>
      </c>
      <c r="AP28" s="80">
        <v>0</v>
      </c>
      <c r="AQ28" s="80">
        <v>0</v>
      </c>
      <c r="AR28" s="80">
        <v>1</v>
      </c>
      <c r="AS28" s="80">
        <v>0</v>
      </c>
      <c r="AT28" s="80">
        <v>0</v>
      </c>
      <c r="AU28" s="80">
        <v>0</v>
      </c>
      <c r="AV28" s="80">
        <v>3</v>
      </c>
      <c r="AW28" s="80">
        <v>4</v>
      </c>
      <c r="AX28" s="80">
        <v>3</v>
      </c>
      <c r="BA28" s="83"/>
      <c r="BB28" s="83"/>
    </row>
    <row r="29" spans="1:54" x14ac:dyDescent="0.2">
      <c r="A29" s="20" t="s">
        <v>8</v>
      </c>
      <c r="B29" s="20">
        <v>2011</v>
      </c>
      <c r="C29" s="80">
        <v>2</v>
      </c>
      <c r="D29" s="80">
        <v>0</v>
      </c>
      <c r="E29" s="80">
        <v>0</v>
      </c>
      <c r="F29" s="80">
        <v>0</v>
      </c>
      <c r="G29" s="80">
        <v>0</v>
      </c>
      <c r="H29" s="80"/>
      <c r="I29" s="80"/>
      <c r="J29" s="80"/>
      <c r="K29" s="80">
        <v>0</v>
      </c>
      <c r="L29" s="80"/>
      <c r="M29" s="80">
        <v>0.9</v>
      </c>
      <c r="N29" s="81">
        <v>0.9</v>
      </c>
      <c r="O29" s="81">
        <v>0</v>
      </c>
      <c r="P29" s="81">
        <v>0</v>
      </c>
      <c r="Q29" s="81">
        <v>0</v>
      </c>
      <c r="R29" s="81">
        <v>201.297</v>
      </c>
      <c r="S29" s="80">
        <v>0</v>
      </c>
      <c r="T29" s="80">
        <v>0</v>
      </c>
      <c r="U29" s="80">
        <v>0</v>
      </c>
      <c r="V29" s="80">
        <v>0</v>
      </c>
      <c r="W29" s="80"/>
      <c r="X29" s="80"/>
      <c r="Y29" s="80"/>
      <c r="Z29" s="80">
        <v>0</v>
      </c>
      <c r="AA29" s="80">
        <v>1</v>
      </c>
      <c r="AB29" s="80">
        <v>1</v>
      </c>
      <c r="AC29" s="80">
        <v>0</v>
      </c>
      <c r="AD29" s="80">
        <v>1</v>
      </c>
      <c r="AE29" s="80">
        <v>0</v>
      </c>
      <c r="AF29" s="80">
        <v>0</v>
      </c>
      <c r="AG29" s="80">
        <v>0</v>
      </c>
      <c r="AH29" s="80">
        <v>0</v>
      </c>
      <c r="AI29" s="80">
        <v>0</v>
      </c>
      <c r="AJ29" s="80">
        <v>30</v>
      </c>
      <c r="AK29" s="80">
        <v>0</v>
      </c>
      <c r="AL29" s="80">
        <v>0</v>
      </c>
      <c r="AM29" s="80">
        <v>0</v>
      </c>
      <c r="AN29" s="80">
        <v>0</v>
      </c>
      <c r="AO29" s="80">
        <v>0</v>
      </c>
      <c r="AP29" s="80">
        <v>0</v>
      </c>
      <c r="AQ29" s="80">
        <v>30</v>
      </c>
      <c r="AR29" s="80">
        <v>1</v>
      </c>
      <c r="AS29" s="80">
        <v>0</v>
      </c>
      <c r="AT29" s="80"/>
      <c r="AU29" s="80">
        <v>0</v>
      </c>
      <c r="AV29" s="80">
        <v>2</v>
      </c>
      <c r="AW29" s="80">
        <v>6</v>
      </c>
      <c r="AX29" s="80"/>
      <c r="AZ29" s="83"/>
      <c r="BA29" s="83"/>
      <c r="BB29" s="83"/>
    </row>
    <row r="30" spans="1:54" s="83" customFormat="1" x14ac:dyDescent="0.2">
      <c r="A30" s="82" t="s">
        <v>8</v>
      </c>
      <c r="B30" s="82">
        <v>2012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0.9</v>
      </c>
      <c r="N30" s="81">
        <v>0.9</v>
      </c>
      <c r="O30" s="81">
        <v>0</v>
      </c>
      <c r="P30" s="81">
        <v>0</v>
      </c>
      <c r="Q30" s="81">
        <v>0</v>
      </c>
      <c r="R30" s="81">
        <v>80.378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  <c r="AE30" s="80">
        <v>0</v>
      </c>
      <c r="AF30" s="80">
        <v>0</v>
      </c>
      <c r="AG30" s="80">
        <v>0</v>
      </c>
      <c r="AH30" s="80">
        <v>0</v>
      </c>
      <c r="AI30" s="80">
        <v>0</v>
      </c>
      <c r="AJ30" s="80">
        <v>0</v>
      </c>
      <c r="AK30" s="80">
        <v>0</v>
      </c>
      <c r="AL30" s="80">
        <v>0</v>
      </c>
      <c r="AM30" s="80">
        <v>0</v>
      </c>
      <c r="AN30" s="80">
        <v>0</v>
      </c>
      <c r="AO30" s="80"/>
      <c r="AP30" s="80"/>
      <c r="AQ30" s="80">
        <v>0</v>
      </c>
      <c r="AR30" s="80">
        <v>1</v>
      </c>
      <c r="AS30" s="80">
        <v>0</v>
      </c>
      <c r="AT30" s="80">
        <v>0</v>
      </c>
      <c r="AU30" s="80">
        <v>0</v>
      </c>
      <c r="AV30" s="80">
        <v>1</v>
      </c>
      <c r="AW30" s="80">
        <v>3</v>
      </c>
      <c r="AX30" s="80">
        <v>1</v>
      </c>
    </row>
    <row r="31" spans="1:54" s="83" customFormat="1" x14ac:dyDescent="0.2">
      <c r="A31" s="82" t="s">
        <v>8</v>
      </c>
      <c r="B31" s="82">
        <v>2013</v>
      </c>
      <c r="C31" s="80">
        <v>3</v>
      </c>
      <c r="D31" s="80">
        <v>0</v>
      </c>
      <c r="E31" s="80">
        <v>1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0.8</v>
      </c>
      <c r="N31" s="81">
        <v>0.8</v>
      </c>
      <c r="O31" s="81">
        <v>0</v>
      </c>
      <c r="P31" s="81">
        <v>0</v>
      </c>
      <c r="Q31" s="81">
        <v>0</v>
      </c>
      <c r="R31" s="81">
        <v>354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0">
        <v>0</v>
      </c>
      <c r="AC31" s="80">
        <v>0</v>
      </c>
      <c r="AD31" s="80">
        <v>0</v>
      </c>
      <c r="AE31" s="80">
        <v>0</v>
      </c>
      <c r="AF31" s="80">
        <v>0</v>
      </c>
      <c r="AG31" s="80">
        <v>0</v>
      </c>
      <c r="AH31" s="80">
        <v>0</v>
      </c>
      <c r="AI31" s="80">
        <v>0</v>
      </c>
      <c r="AJ31" s="80">
        <v>0</v>
      </c>
      <c r="AK31" s="80">
        <v>0</v>
      </c>
      <c r="AL31" s="80">
        <v>0</v>
      </c>
      <c r="AM31" s="80">
        <v>0</v>
      </c>
      <c r="AN31" s="80">
        <v>0</v>
      </c>
      <c r="AO31" s="80">
        <v>0</v>
      </c>
      <c r="AP31" s="80">
        <v>0</v>
      </c>
      <c r="AQ31" s="80">
        <v>0</v>
      </c>
      <c r="AR31" s="80">
        <v>1</v>
      </c>
      <c r="AS31" s="80">
        <v>0</v>
      </c>
      <c r="AT31" s="80">
        <v>0</v>
      </c>
      <c r="AU31" s="80">
        <v>0</v>
      </c>
      <c r="AV31" s="80">
        <v>5</v>
      </c>
      <c r="AW31" s="80">
        <v>3</v>
      </c>
      <c r="AX31" s="80">
        <v>1</v>
      </c>
      <c r="BB31" s="89"/>
    </row>
    <row r="32" spans="1:54" s="83" customFormat="1" x14ac:dyDescent="0.2">
      <c r="A32" s="82" t="s">
        <v>8</v>
      </c>
      <c r="B32" s="82">
        <v>2014</v>
      </c>
      <c r="C32" s="80">
        <v>3</v>
      </c>
      <c r="D32" s="80">
        <v>0</v>
      </c>
      <c r="E32" s="80">
        <v>1</v>
      </c>
      <c r="F32" s="80">
        <v>1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0.8</v>
      </c>
      <c r="N32" s="81">
        <v>0.6</v>
      </c>
      <c r="O32" s="81">
        <v>0</v>
      </c>
      <c r="P32" s="81">
        <v>0</v>
      </c>
      <c r="Q32" s="81">
        <v>0.2</v>
      </c>
      <c r="R32" s="81">
        <v>579.48900000000003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1</v>
      </c>
      <c r="Y32" s="80">
        <v>0</v>
      </c>
      <c r="Z32" s="80">
        <v>1</v>
      </c>
      <c r="AA32" s="80">
        <v>0</v>
      </c>
      <c r="AB32" s="80">
        <v>1</v>
      </c>
      <c r="AC32" s="80">
        <v>0</v>
      </c>
      <c r="AD32" s="80">
        <v>1</v>
      </c>
      <c r="AE32" s="80">
        <v>0</v>
      </c>
      <c r="AF32" s="80">
        <v>0</v>
      </c>
      <c r="AG32" s="80">
        <v>34</v>
      </c>
      <c r="AH32" s="80">
        <v>0</v>
      </c>
      <c r="AI32" s="80">
        <v>0</v>
      </c>
      <c r="AJ32" s="80">
        <v>252.5</v>
      </c>
      <c r="AK32" s="80">
        <v>0</v>
      </c>
      <c r="AL32" s="80">
        <v>0</v>
      </c>
      <c r="AM32" s="80">
        <v>0</v>
      </c>
      <c r="AN32" s="80">
        <v>0</v>
      </c>
      <c r="AO32" s="80">
        <v>0</v>
      </c>
      <c r="AP32" s="80">
        <v>0</v>
      </c>
      <c r="AQ32" s="80">
        <v>286.5</v>
      </c>
      <c r="AR32" s="80">
        <v>1</v>
      </c>
      <c r="AS32" s="80">
        <v>0</v>
      </c>
      <c r="AT32" s="80">
        <v>0</v>
      </c>
      <c r="AU32" s="80">
        <v>0</v>
      </c>
      <c r="AV32" s="80">
        <v>2</v>
      </c>
      <c r="AW32" s="80">
        <v>9</v>
      </c>
      <c r="AX32" s="80">
        <v>5</v>
      </c>
      <c r="BB32" s="89"/>
    </row>
    <row r="33" spans="1:69" s="83" customFormat="1" ht="12.75" x14ac:dyDescent="0.2">
      <c r="A33" s="82" t="s">
        <v>8</v>
      </c>
      <c r="B33" s="82">
        <v>2015</v>
      </c>
      <c r="C33" s="80">
        <v>11</v>
      </c>
      <c r="D33" s="80">
        <v>1</v>
      </c>
      <c r="E33" s="80">
        <v>6</v>
      </c>
      <c r="F33" s="80">
        <v>3</v>
      </c>
      <c r="G33" s="80">
        <v>0</v>
      </c>
      <c r="H33" s="80">
        <v>1</v>
      </c>
      <c r="I33" s="80">
        <v>0</v>
      </c>
      <c r="J33" s="80">
        <v>0</v>
      </c>
      <c r="K33" s="80">
        <v>0</v>
      </c>
      <c r="L33" s="80">
        <v>0</v>
      </c>
      <c r="M33" s="80">
        <v>0.5</v>
      </c>
      <c r="N33" s="81">
        <v>0.5</v>
      </c>
      <c r="O33" s="81">
        <v>0</v>
      </c>
      <c r="P33" s="81">
        <v>0</v>
      </c>
      <c r="Q33" s="81">
        <v>0</v>
      </c>
      <c r="R33" s="81">
        <v>3527.2809999999999</v>
      </c>
      <c r="S33" s="80">
        <v>0</v>
      </c>
      <c r="T33" s="80">
        <v>0</v>
      </c>
      <c r="U33" s="80">
        <v>0</v>
      </c>
      <c r="V33" s="80">
        <v>0</v>
      </c>
      <c r="W33" s="80">
        <v>11</v>
      </c>
      <c r="X33" s="80">
        <v>0</v>
      </c>
      <c r="Y33" s="80">
        <v>0</v>
      </c>
      <c r="Z33" s="80">
        <v>11</v>
      </c>
      <c r="AA33" s="80">
        <v>0</v>
      </c>
      <c r="AB33" s="80">
        <v>0</v>
      </c>
      <c r="AC33" s="80">
        <v>0</v>
      </c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>
        <v>1</v>
      </c>
      <c r="AS33" s="80">
        <v>11</v>
      </c>
      <c r="AT33" s="80">
        <v>0</v>
      </c>
      <c r="AU33" s="80">
        <v>0</v>
      </c>
      <c r="AV33" s="80">
        <v>2</v>
      </c>
      <c r="AW33" s="80">
        <v>2</v>
      </c>
      <c r="AX33" s="80">
        <v>17</v>
      </c>
      <c r="AZ33" s="84"/>
      <c r="BB33" s="89"/>
    </row>
    <row r="34" spans="1:69" x14ac:dyDescent="0.2">
      <c r="A34" s="20" t="s">
        <v>9</v>
      </c>
      <c r="B34" s="20">
        <v>2007</v>
      </c>
      <c r="C34" s="80">
        <v>72</v>
      </c>
      <c r="D34" s="80">
        <v>5</v>
      </c>
      <c r="E34" s="80">
        <v>28</v>
      </c>
      <c r="F34" s="80">
        <v>16</v>
      </c>
      <c r="G34" s="80">
        <v>0</v>
      </c>
      <c r="H34" s="80"/>
      <c r="I34" s="80"/>
      <c r="J34" s="80"/>
      <c r="K34" s="80">
        <v>0</v>
      </c>
      <c r="L34" s="80"/>
      <c r="M34" s="80">
        <v>9.5</v>
      </c>
      <c r="N34" s="81">
        <v>4.5</v>
      </c>
      <c r="O34" s="81">
        <v>2</v>
      </c>
      <c r="P34" s="81">
        <v>2</v>
      </c>
      <c r="Q34" s="81">
        <v>1</v>
      </c>
      <c r="R34" s="81">
        <v>5879</v>
      </c>
      <c r="S34" s="80">
        <v>9</v>
      </c>
      <c r="T34" s="80">
        <v>0</v>
      </c>
      <c r="U34" s="80">
        <v>0</v>
      </c>
      <c r="V34" s="80">
        <v>9</v>
      </c>
      <c r="W34" s="80"/>
      <c r="X34" s="80"/>
      <c r="Y34" s="80"/>
      <c r="Z34" s="80">
        <v>0</v>
      </c>
      <c r="AA34" s="80">
        <v>2</v>
      </c>
      <c r="AB34" s="80">
        <v>1</v>
      </c>
      <c r="AC34" s="80">
        <v>0</v>
      </c>
      <c r="AD34" s="80">
        <v>1</v>
      </c>
      <c r="AE34" s="80">
        <v>1</v>
      </c>
      <c r="AF34" s="80">
        <v>5374</v>
      </c>
      <c r="AG34" s="80">
        <v>0</v>
      </c>
      <c r="AH34" s="80">
        <v>0</v>
      </c>
      <c r="AI34" s="80">
        <v>0</v>
      </c>
      <c r="AJ34" s="80" t="s">
        <v>6</v>
      </c>
      <c r="AK34" s="80" t="s">
        <v>6</v>
      </c>
      <c r="AL34" s="80" t="s">
        <v>6</v>
      </c>
      <c r="AM34" s="80" t="s">
        <v>6</v>
      </c>
      <c r="AN34" s="80">
        <v>0</v>
      </c>
      <c r="AO34" s="80" t="s">
        <v>6</v>
      </c>
      <c r="AP34" s="80">
        <v>2261</v>
      </c>
      <c r="AQ34" s="80">
        <v>7635</v>
      </c>
      <c r="AR34" s="80">
        <v>2</v>
      </c>
      <c r="AS34" s="80">
        <v>37</v>
      </c>
      <c r="AT34" s="80">
        <v>14</v>
      </c>
      <c r="AU34" s="80">
        <v>3</v>
      </c>
      <c r="AV34" s="80" t="s">
        <v>6</v>
      </c>
      <c r="AW34" s="80" t="s">
        <v>6</v>
      </c>
      <c r="AX34" s="80" t="s">
        <v>6</v>
      </c>
      <c r="AZ34" s="83"/>
      <c r="BA34" s="83"/>
      <c r="BB34" s="83"/>
    </row>
    <row r="35" spans="1:69" x14ac:dyDescent="0.2">
      <c r="A35" s="20" t="s">
        <v>9</v>
      </c>
      <c r="B35" s="20">
        <v>2008</v>
      </c>
      <c r="C35" s="80">
        <v>74</v>
      </c>
      <c r="D35" s="80">
        <v>5</v>
      </c>
      <c r="E35" s="80">
        <v>28</v>
      </c>
      <c r="F35" s="80">
        <v>21</v>
      </c>
      <c r="G35" s="80">
        <v>2</v>
      </c>
      <c r="H35" s="80"/>
      <c r="I35" s="80"/>
      <c r="J35" s="80"/>
      <c r="K35" s="80">
        <v>0</v>
      </c>
      <c r="L35" s="80"/>
      <c r="M35" s="80">
        <v>8</v>
      </c>
      <c r="N35" s="81">
        <v>3</v>
      </c>
      <c r="O35" s="81">
        <v>1</v>
      </c>
      <c r="P35" s="81">
        <v>3</v>
      </c>
      <c r="Q35" s="81">
        <v>1</v>
      </c>
      <c r="R35" s="81">
        <v>5700</v>
      </c>
      <c r="S35" s="80">
        <v>12</v>
      </c>
      <c r="T35" s="80">
        <v>0</v>
      </c>
      <c r="U35" s="80">
        <v>0</v>
      </c>
      <c r="V35" s="80">
        <v>12</v>
      </c>
      <c r="W35" s="80"/>
      <c r="X35" s="80"/>
      <c r="Y35" s="80"/>
      <c r="Z35" s="80">
        <v>1</v>
      </c>
      <c r="AA35" s="80">
        <v>6</v>
      </c>
      <c r="AB35" s="80">
        <v>3</v>
      </c>
      <c r="AC35" s="80">
        <v>0</v>
      </c>
      <c r="AD35" s="80">
        <v>3</v>
      </c>
      <c r="AE35" s="80">
        <v>0</v>
      </c>
      <c r="AF35" s="80">
        <v>3485</v>
      </c>
      <c r="AG35" s="80">
        <v>0</v>
      </c>
      <c r="AH35" s="80">
        <v>0</v>
      </c>
      <c r="AI35" s="80">
        <v>160</v>
      </c>
      <c r="AJ35" s="80">
        <v>0</v>
      </c>
      <c r="AK35" s="80" t="s">
        <v>6</v>
      </c>
      <c r="AL35" s="80" t="s">
        <v>6</v>
      </c>
      <c r="AM35" s="80">
        <v>0</v>
      </c>
      <c r="AN35" s="80" t="s">
        <v>6</v>
      </c>
      <c r="AO35" s="80" t="s">
        <v>6</v>
      </c>
      <c r="AP35" s="80">
        <v>665</v>
      </c>
      <c r="AQ35" s="80">
        <v>4310</v>
      </c>
      <c r="AR35" s="80">
        <v>3</v>
      </c>
      <c r="AS35" s="80">
        <v>43</v>
      </c>
      <c r="AT35" s="80">
        <v>15</v>
      </c>
      <c r="AU35" s="80">
        <v>2</v>
      </c>
      <c r="AV35" s="80" t="s">
        <v>6</v>
      </c>
      <c r="AW35" s="80" t="s">
        <v>6</v>
      </c>
      <c r="AX35" s="80" t="s">
        <v>6</v>
      </c>
      <c r="BA35" s="83"/>
      <c r="BB35" s="83"/>
    </row>
    <row r="36" spans="1:69" x14ac:dyDescent="0.2">
      <c r="A36" s="20" t="s">
        <v>9</v>
      </c>
      <c r="B36" s="20">
        <v>2009</v>
      </c>
      <c r="C36" s="80">
        <v>45</v>
      </c>
      <c r="D36" s="80">
        <v>10</v>
      </c>
      <c r="E36" s="80">
        <v>15</v>
      </c>
      <c r="F36" s="80">
        <v>17</v>
      </c>
      <c r="G36" s="80">
        <v>2</v>
      </c>
      <c r="H36" s="80"/>
      <c r="I36" s="80"/>
      <c r="J36" s="80"/>
      <c r="K36" s="80">
        <v>2</v>
      </c>
      <c r="L36" s="80"/>
      <c r="M36" s="80">
        <v>8</v>
      </c>
      <c r="N36" s="81">
        <v>3</v>
      </c>
      <c r="O36" s="81">
        <v>1</v>
      </c>
      <c r="P36" s="81">
        <v>3</v>
      </c>
      <c r="Q36" s="81">
        <v>1</v>
      </c>
      <c r="R36" s="81">
        <v>7616</v>
      </c>
      <c r="S36" s="80">
        <v>13</v>
      </c>
      <c r="T36" s="80">
        <v>0</v>
      </c>
      <c r="U36" s="80">
        <v>0</v>
      </c>
      <c r="V36" s="80">
        <v>13</v>
      </c>
      <c r="W36" s="80"/>
      <c r="X36" s="80"/>
      <c r="Y36" s="80"/>
      <c r="Z36" s="80">
        <v>1</v>
      </c>
      <c r="AA36" s="80">
        <v>1</v>
      </c>
      <c r="AB36" s="80">
        <v>0</v>
      </c>
      <c r="AC36" s="80">
        <v>0</v>
      </c>
      <c r="AD36" s="80">
        <v>0</v>
      </c>
      <c r="AE36" s="80">
        <v>0</v>
      </c>
      <c r="AF36" s="80">
        <v>881</v>
      </c>
      <c r="AG36" s="80">
        <v>0</v>
      </c>
      <c r="AH36" s="80">
        <v>0</v>
      </c>
      <c r="AI36" s="80">
        <v>1000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4242</v>
      </c>
      <c r="AQ36" s="80">
        <v>6124</v>
      </c>
      <c r="AR36" s="80">
        <v>4</v>
      </c>
      <c r="AS36" s="80">
        <v>50</v>
      </c>
      <c r="AT36" s="80">
        <v>27</v>
      </c>
      <c r="AU36" s="80">
        <v>2</v>
      </c>
      <c r="AV36" s="80" t="s">
        <v>6</v>
      </c>
      <c r="AW36" s="80" t="s">
        <v>6</v>
      </c>
      <c r="AX36" s="80" t="s">
        <v>6</v>
      </c>
      <c r="BA36" s="83"/>
      <c r="BB36" s="83"/>
    </row>
    <row r="37" spans="1:69" x14ac:dyDescent="0.2">
      <c r="A37" s="20" t="s">
        <v>9</v>
      </c>
      <c r="B37" s="20">
        <v>2010</v>
      </c>
      <c r="C37" s="80">
        <v>40</v>
      </c>
      <c r="D37" s="80">
        <v>17</v>
      </c>
      <c r="E37" s="80">
        <v>11</v>
      </c>
      <c r="F37" s="80">
        <v>11</v>
      </c>
      <c r="G37" s="80">
        <v>3</v>
      </c>
      <c r="H37" s="80"/>
      <c r="I37" s="80"/>
      <c r="J37" s="80"/>
      <c r="K37" s="80">
        <v>2</v>
      </c>
      <c r="L37" s="80"/>
      <c r="M37" s="80">
        <v>8</v>
      </c>
      <c r="N37" s="81">
        <v>3</v>
      </c>
      <c r="O37" s="81">
        <v>2.5</v>
      </c>
      <c r="P37" s="81">
        <v>1.5</v>
      </c>
      <c r="Q37" s="81">
        <v>1</v>
      </c>
      <c r="R37" s="81">
        <v>5009</v>
      </c>
      <c r="S37" s="80">
        <v>12</v>
      </c>
      <c r="T37" s="80">
        <v>0</v>
      </c>
      <c r="U37" s="80">
        <v>0</v>
      </c>
      <c r="V37" s="80">
        <v>12</v>
      </c>
      <c r="W37" s="80"/>
      <c r="X37" s="80"/>
      <c r="Y37" s="80"/>
      <c r="Z37" s="80">
        <v>2</v>
      </c>
      <c r="AA37" s="80">
        <v>4</v>
      </c>
      <c r="AB37" s="80">
        <v>0</v>
      </c>
      <c r="AC37" s="80">
        <v>0</v>
      </c>
      <c r="AD37" s="80">
        <v>0</v>
      </c>
      <c r="AE37" s="80">
        <v>0</v>
      </c>
      <c r="AF37" s="80">
        <v>1224</v>
      </c>
      <c r="AG37" s="80">
        <v>0</v>
      </c>
      <c r="AH37" s="80">
        <v>0</v>
      </c>
      <c r="AI37" s="80">
        <v>50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3789</v>
      </c>
      <c r="AQ37" s="80">
        <v>5063</v>
      </c>
      <c r="AR37" s="80">
        <v>5</v>
      </c>
      <c r="AS37" s="80">
        <v>58</v>
      </c>
      <c r="AT37" s="80">
        <v>15</v>
      </c>
      <c r="AU37" s="80">
        <v>2</v>
      </c>
      <c r="AV37" s="80">
        <v>180</v>
      </c>
      <c r="AW37" s="80">
        <v>126</v>
      </c>
      <c r="AX37" s="80">
        <v>143</v>
      </c>
      <c r="BA37" s="83"/>
      <c r="BB37" s="83"/>
    </row>
    <row r="38" spans="1:69" x14ac:dyDescent="0.2">
      <c r="A38" s="20" t="s">
        <v>9</v>
      </c>
      <c r="B38" s="20">
        <v>2011</v>
      </c>
      <c r="C38" s="80">
        <v>58</v>
      </c>
      <c r="D38" s="80">
        <v>8</v>
      </c>
      <c r="E38" s="80">
        <v>17</v>
      </c>
      <c r="F38" s="80">
        <v>12</v>
      </c>
      <c r="G38" s="80">
        <v>2</v>
      </c>
      <c r="H38" s="80"/>
      <c r="I38" s="80"/>
      <c r="J38" s="80"/>
      <c r="K38" s="80">
        <v>3</v>
      </c>
      <c r="L38" s="80"/>
      <c r="M38" s="80">
        <v>8</v>
      </c>
      <c r="N38" s="81">
        <v>3</v>
      </c>
      <c r="O38" s="81">
        <v>2.5</v>
      </c>
      <c r="P38" s="81">
        <v>1.5</v>
      </c>
      <c r="Q38" s="81">
        <v>1</v>
      </c>
      <c r="R38" s="81">
        <v>4469.5969999999998</v>
      </c>
      <c r="S38" s="80">
        <v>18</v>
      </c>
      <c r="T38" s="80">
        <v>3</v>
      </c>
      <c r="U38" s="80">
        <v>0</v>
      </c>
      <c r="V38" s="80">
        <v>21</v>
      </c>
      <c r="W38" s="80"/>
      <c r="X38" s="80"/>
      <c r="Y38" s="80"/>
      <c r="Z38" s="80">
        <v>0</v>
      </c>
      <c r="AA38" s="80">
        <v>5</v>
      </c>
      <c r="AB38" s="80">
        <v>0</v>
      </c>
      <c r="AC38" s="80">
        <v>0</v>
      </c>
      <c r="AD38" s="80">
        <v>0</v>
      </c>
      <c r="AE38" s="80">
        <v>0</v>
      </c>
      <c r="AF38" s="80">
        <v>1801.2739999999999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2619.6190000000001</v>
      </c>
      <c r="AQ38" s="80">
        <v>4420.893</v>
      </c>
      <c r="AR38" s="80">
        <v>8</v>
      </c>
      <c r="AS38" s="80">
        <v>79</v>
      </c>
      <c r="AT38" s="80">
        <v>32</v>
      </c>
      <c r="AU38" s="80">
        <v>2</v>
      </c>
      <c r="AV38" s="80">
        <v>197</v>
      </c>
      <c r="AW38" s="80">
        <v>109</v>
      </c>
      <c r="AX38" s="80">
        <v>143</v>
      </c>
      <c r="AZ38" s="83"/>
      <c r="BA38" s="83"/>
      <c r="BB38" s="83"/>
    </row>
    <row r="39" spans="1:69" s="83" customFormat="1" x14ac:dyDescent="0.2">
      <c r="A39" s="82" t="s">
        <v>9</v>
      </c>
      <c r="B39" s="82">
        <v>2012</v>
      </c>
      <c r="C39" s="80">
        <v>49</v>
      </c>
      <c r="D39" s="80">
        <v>11</v>
      </c>
      <c r="E39" s="80">
        <v>13</v>
      </c>
      <c r="F39" s="80">
        <v>10</v>
      </c>
      <c r="G39" s="80">
        <v>4</v>
      </c>
      <c r="H39" s="80">
        <v>3</v>
      </c>
      <c r="I39" s="80">
        <v>1</v>
      </c>
      <c r="J39" s="80">
        <v>0</v>
      </c>
      <c r="K39" s="80">
        <v>3</v>
      </c>
      <c r="L39" s="80">
        <v>0</v>
      </c>
      <c r="M39" s="80">
        <v>13</v>
      </c>
      <c r="N39" s="81">
        <v>6</v>
      </c>
      <c r="O39" s="81">
        <v>1.5</v>
      </c>
      <c r="P39" s="81">
        <v>4.5</v>
      </c>
      <c r="Q39" s="81">
        <v>1</v>
      </c>
      <c r="R39" s="81">
        <v>4587.0360000000001</v>
      </c>
      <c r="S39" s="80">
        <v>14</v>
      </c>
      <c r="T39" s="80">
        <v>1</v>
      </c>
      <c r="U39" s="80">
        <v>1</v>
      </c>
      <c r="V39" s="80">
        <v>16</v>
      </c>
      <c r="W39" s="80">
        <v>1</v>
      </c>
      <c r="X39" s="80">
        <v>0</v>
      </c>
      <c r="Y39" s="80">
        <v>0</v>
      </c>
      <c r="Z39" s="80">
        <v>1</v>
      </c>
      <c r="AA39" s="80">
        <v>2</v>
      </c>
      <c r="AB39" s="80">
        <v>3</v>
      </c>
      <c r="AC39" s="80">
        <v>2</v>
      </c>
      <c r="AD39" s="80">
        <v>5</v>
      </c>
      <c r="AE39" s="80">
        <v>1</v>
      </c>
      <c r="AF39" s="80">
        <v>1799.89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2599.8960000000002</v>
      </c>
      <c r="AQ39" s="80">
        <v>4399.7860000000001</v>
      </c>
      <c r="AR39" s="80">
        <v>6</v>
      </c>
      <c r="AS39" s="80">
        <v>96</v>
      </c>
      <c r="AT39" s="80">
        <v>25</v>
      </c>
      <c r="AU39" s="80">
        <v>1</v>
      </c>
      <c r="AV39" s="80">
        <v>260</v>
      </c>
      <c r="AW39" s="80">
        <v>110</v>
      </c>
      <c r="AX39" s="80">
        <v>321</v>
      </c>
    </row>
    <row r="40" spans="1:69" s="83" customFormat="1" ht="15" x14ac:dyDescent="0.25">
      <c r="A40" s="82" t="s">
        <v>9</v>
      </c>
      <c r="B40" s="82">
        <v>2013</v>
      </c>
      <c r="C40" s="80">
        <v>77</v>
      </c>
      <c r="D40" s="80">
        <v>2</v>
      </c>
      <c r="E40" s="80">
        <v>28</v>
      </c>
      <c r="F40" s="80">
        <v>24</v>
      </c>
      <c r="G40" s="80">
        <v>4</v>
      </c>
      <c r="H40" s="80">
        <v>4</v>
      </c>
      <c r="I40" s="80">
        <v>3</v>
      </c>
      <c r="J40" s="80">
        <v>5</v>
      </c>
      <c r="K40" s="80">
        <v>3</v>
      </c>
      <c r="L40" s="80">
        <v>0</v>
      </c>
      <c r="M40" s="80">
        <v>14.5</v>
      </c>
      <c r="N40" s="81">
        <v>6</v>
      </c>
      <c r="O40" s="81">
        <v>2</v>
      </c>
      <c r="P40" s="81">
        <v>5.5</v>
      </c>
      <c r="Q40" s="81">
        <v>1</v>
      </c>
      <c r="R40" s="81">
        <v>4315.0439999999999</v>
      </c>
      <c r="S40" s="80">
        <v>13</v>
      </c>
      <c r="T40" s="80">
        <v>3</v>
      </c>
      <c r="U40" s="80">
        <v>1</v>
      </c>
      <c r="V40" s="80">
        <v>17</v>
      </c>
      <c r="W40" s="80">
        <v>0</v>
      </c>
      <c r="X40" s="80">
        <v>0</v>
      </c>
      <c r="Y40" s="80">
        <v>0</v>
      </c>
      <c r="Z40" s="80">
        <v>0</v>
      </c>
      <c r="AA40" s="80">
        <v>2</v>
      </c>
      <c r="AB40" s="80">
        <v>1</v>
      </c>
      <c r="AC40" s="80">
        <v>0</v>
      </c>
      <c r="AD40" s="80">
        <v>1</v>
      </c>
      <c r="AE40" s="80">
        <v>0</v>
      </c>
      <c r="AF40" s="80">
        <v>3339.232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2519.8420000000001</v>
      </c>
      <c r="AQ40" s="80">
        <v>5859.0739999999996</v>
      </c>
      <c r="AR40" s="80">
        <v>9</v>
      </c>
      <c r="AS40" s="80">
        <v>112</v>
      </c>
      <c r="AT40" s="80">
        <v>33</v>
      </c>
      <c r="AU40" s="80">
        <v>1</v>
      </c>
      <c r="AV40" s="80">
        <v>256</v>
      </c>
      <c r="AW40" s="80">
        <v>126</v>
      </c>
      <c r="AX40" s="80">
        <v>192</v>
      </c>
      <c r="AY40" s="90"/>
      <c r="BB40" s="89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69" s="83" customFormat="1" ht="15" x14ac:dyDescent="0.25">
      <c r="A41" s="82" t="s">
        <v>9</v>
      </c>
      <c r="B41" s="20">
        <v>2014</v>
      </c>
      <c r="C41" s="80">
        <v>74</v>
      </c>
      <c r="D41" s="80">
        <v>8</v>
      </c>
      <c r="E41" s="80">
        <v>39</v>
      </c>
      <c r="F41" s="80">
        <v>34</v>
      </c>
      <c r="G41" s="80">
        <v>6</v>
      </c>
      <c r="H41" s="80">
        <v>2</v>
      </c>
      <c r="I41" s="80">
        <v>3</v>
      </c>
      <c r="J41" s="80">
        <v>3</v>
      </c>
      <c r="K41" s="80">
        <v>2</v>
      </c>
      <c r="L41" s="80">
        <v>0</v>
      </c>
      <c r="M41" s="80">
        <v>14</v>
      </c>
      <c r="N41" s="81">
        <v>6</v>
      </c>
      <c r="O41" s="81">
        <v>2.5</v>
      </c>
      <c r="P41" s="81">
        <v>4.5</v>
      </c>
      <c r="Q41" s="81">
        <v>1</v>
      </c>
      <c r="R41" s="81">
        <v>4625.4269999999997</v>
      </c>
      <c r="S41" s="80">
        <v>18</v>
      </c>
      <c r="T41" s="80">
        <v>0</v>
      </c>
      <c r="U41" s="80">
        <v>0</v>
      </c>
      <c r="V41" s="80">
        <v>18</v>
      </c>
      <c r="W41" s="80">
        <v>0</v>
      </c>
      <c r="X41" s="80">
        <v>0</v>
      </c>
      <c r="Y41" s="80">
        <v>0</v>
      </c>
      <c r="Z41" s="80">
        <v>0</v>
      </c>
      <c r="AA41" s="80">
        <v>1</v>
      </c>
      <c r="AB41" s="80">
        <v>2</v>
      </c>
      <c r="AC41" s="80">
        <v>0</v>
      </c>
      <c r="AD41" s="80">
        <v>2</v>
      </c>
      <c r="AE41" s="80">
        <v>0</v>
      </c>
      <c r="AF41" s="80">
        <v>3022.029</v>
      </c>
      <c r="AG41" s="80">
        <v>0</v>
      </c>
      <c r="AH41" s="80">
        <v>0</v>
      </c>
      <c r="AI41" s="80">
        <v>0</v>
      </c>
      <c r="AJ41" s="80">
        <v>0</v>
      </c>
      <c r="AK41" s="80">
        <v>0</v>
      </c>
      <c r="AL41" s="80">
        <v>0</v>
      </c>
      <c r="AM41" s="80">
        <v>0</v>
      </c>
      <c r="AN41" s="80">
        <v>0</v>
      </c>
      <c r="AO41" s="80">
        <v>0</v>
      </c>
      <c r="AP41" s="80">
        <v>2757.223</v>
      </c>
      <c r="AQ41" s="80">
        <v>5779.2520000000004</v>
      </c>
      <c r="AR41" s="80">
        <v>9</v>
      </c>
      <c r="AS41" s="80">
        <v>130</v>
      </c>
      <c r="AT41" s="80">
        <v>34</v>
      </c>
      <c r="AU41" s="80">
        <v>1</v>
      </c>
      <c r="AV41" s="80">
        <v>283</v>
      </c>
      <c r="AW41" s="80">
        <v>82</v>
      </c>
      <c r="AX41" s="80">
        <v>128</v>
      </c>
      <c r="AY41" s="90"/>
      <c r="BB41" s="89"/>
      <c r="BD41" s="90"/>
      <c r="BE41" s="90"/>
      <c r="BF41" s="90"/>
      <c r="BG41" s="90"/>
      <c r="BH41" s="90"/>
      <c r="BI41" s="90"/>
      <c r="BJ41" s="90"/>
      <c r="BK41" s="90"/>
      <c r="BL41" s="90"/>
    </row>
    <row r="42" spans="1:69" s="83" customFormat="1" ht="15" x14ac:dyDescent="0.25">
      <c r="A42" s="82" t="s">
        <v>9</v>
      </c>
      <c r="B42" s="20">
        <v>2015</v>
      </c>
      <c r="C42" s="80">
        <v>70</v>
      </c>
      <c r="D42" s="80">
        <v>7</v>
      </c>
      <c r="E42" s="80">
        <v>31</v>
      </c>
      <c r="F42" s="80">
        <v>15</v>
      </c>
      <c r="G42" s="80">
        <v>5</v>
      </c>
      <c r="H42" s="80">
        <v>4</v>
      </c>
      <c r="I42" s="80">
        <v>1</v>
      </c>
      <c r="J42" s="80">
        <v>2</v>
      </c>
      <c r="K42" s="80">
        <v>10</v>
      </c>
      <c r="L42" s="80">
        <v>0</v>
      </c>
      <c r="M42" s="80">
        <v>15</v>
      </c>
      <c r="N42" s="81">
        <v>7</v>
      </c>
      <c r="O42" s="81">
        <v>2.5</v>
      </c>
      <c r="P42" s="81">
        <v>2.5</v>
      </c>
      <c r="Q42" s="81">
        <v>3</v>
      </c>
      <c r="R42" s="81">
        <v>7565.857</v>
      </c>
      <c r="S42" s="80">
        <v>14</v>
      </c>
      <c r="T42" s="80">
        <v>9</v>
      </c>
      <c r="U42" s="80"/>
      <c r="V42" s="80">
        <v>23</v>
      </c>
      <c r="W42" s="80"/>
      <c r="X42" s="80"/>
      <c r="Y42" s="80"/>
      <c r="Z42" s="80">
        <v>0</v>
      </c>
      <c r="AA42" s="80">
        <v>3</v>
      </c>
      <c r="AB42" s="80">
        <v>5</v>
      </c>
      <c r="AC42" s="80"/>
      <c r="AD42" s="80">
        <v>5</v>
      </c>
      <c r="AE42" s="80"/>
      <c r="AF42" s="80">
        <v>5721.9309999999996</v>
      </c>
      <c r="AG42" s="80">
        <v>118.261</v>
      </c>
      <c r="AH42" s="80"/>
      <c r="AI42" s="80"/>
      <c r="AJ42" s="80"/>
      <c r="AK42" s="80"/>
      <c r="AL42" s="80"/>
      <c r="AM42" s="80"/>
      <c r="AN42" s="80"/>
      <c r="AO42" s="80"/>
      <c r="AP42" s="80">
        <v>3443.2020000000002</v>
      </c>
      <c r="AQ42" s="80">
        <v>9283.3940000000002</v>
      </c>
      <c r="AR42" s="80">
        <v>20</v>
      </c>
      <c r="AS42" s="80">
        <v>153</v>
      </c>
      <c r="AT42" s="80">
        <v>45</v>
      </c>
      <c r="AU42" s="80">
        <v>1</v>
      </c>
      <c r="AV42" s="80">
        <v>329</v>
      </c>
      <c r="AW42" s="80">
        <v>79</v>
      </c>
      <c r="AX42" s="80">
        <v>91</v>
      </c>
      <c r="AY42" s="90"/>
      <c r="AZ42" s="84"/>
      <c r="BB42" s="89"/>
      <c r="BD42" s="90"/>
      <c r="BE42" s="90"/>
      <c r="BF42" s="90"/>
      <c r="BG42" s="90"/>
      <c r="BH42" s="90"/>
      <c r="BI42" s="90"/>
      <c r="BJ42" s="90"/>
      <c r="BK42" s="90"/>
      <c r="BL42" s="90"/>
    </row>
    <row r="43" spans="1:69" x14ac:dyDescent="0.2">
      <c r="A43" s="20" t="s">
        <v>10</v>
      </c>
      <c r="B43" s="20">
        <v>2007</v>
      </c>
      <c r="C43" s="80">
        <v>0</v>
      </c>
      <c r="D43" s="80">
        <v>0</v>
      </c>
      <c r="E43" s="80">
        <v>0</v>
      </c>
      <c r="F43" s="80">
        <v>2</v>
      </c>
      <c r="G43" s="80">
        <v>0</v>
      </c>
      <c r="H43" s="80"/>
      <c r="I43" s="80"/>
      <c r="J43" s="80"/>
      <c r="K43" s="80">
        <v>0</v>
      </c>
      <c r="L43" s="80"/>
      <c r="M43" s="80">
        <v>0.25</v>
      </c>
      <c r="N43" s="81">
        <v>0.25</v>
      </c>
      <c r="O43" s="81">
        <v>0</v>
      </c>
      <c r="P43" s="81">
        <v>0</v>
      </c>
      <c r="Q43" s="81">
        <v>0</v>
      </c>
      <c r="R43" s="81">
        <v>239</v>
      </c>
      <c r="S43" s="80">
        <v>0</v>
      </c>
      <c r="T43" s="80">
        <v>0</v>
      </c>
      <c r="U43" s="80">
        <v>0</v>
      </c>
      <c r="V43" s="80">
        <v>0</v>
      </c>
      <c r="W43" s="80"/>
      <c r="X43" s="80"/>
      <c r="Y43" s="80"/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 t="s">
        <v>6</v>
      </c>
      <c r="AK43" s="80" t="s">
        <v>6</v>
      </c>
      <c r="AL43" s="80" t="s">
        <v>6</v>
      </c>
      <c r="AM43" s="80" t="s">
        <v>6</v>
      </c>
      <c r="AN43" s="80">
        <v>0</v>
      </c>
      <c r="AO43" s="80" t="s">
        <v>6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 t="s">
        <v>6</v>
      </c>
      <c r="AW43" s="80" t="s">
        <v>6</v>
      </c>
      <c r="AX43" s="80" t="s">
        <v>6</v>
      </c>
      <c r="AZ43" s="83"/>
      <c r="BA43" s="83"/>
      <c r="BB43" s="83"/>
    </row>
    <row r="44" spans="1:69" x14ac:dyDescent="0.2">
      <c r="A44" s="20" t="s">
        <v>10</v>
      </c>
      <c r="B44" s="20">
        <v>2008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/>
      <c r="I44" s="80"/>
      <c r="J44" s="80"/>
      <c r="K44" s="80">
        <v>0</v>
      </c>
      <c r="L44" s="80"/>
      <c r="M44" s="80">
        <v>0.25</v>
      </c>
      <c r="N44" s="81">
        <v>1</v>
      </c>
      <c r="O44" s="81">
        <v>0</v>
      </c>
      <c r="P44" s="81">
        <v>0</v>
      </c>
      <c r="Q44" s="81">
        <v>0</v>
      </c>
      <c r="R44" s="81">
        <v>430</v>
      </c>
      <c r="S44" s="80">
        <v>0</v>
      </c>
      <c r="T44" s="80">
        <v>0</v>
      </c>
      <c r="U44" s="80">
        <v>0</v>
      </c>
      <c r="V44" s="80">
        <v>0</v>
      </c>
      <c r="W44" s="80"/>
      <c r="X44" s="80"/>
      <c r="Y44" s="80"/>
      <c r="Z44" s="80">
        <v>0</v>
      </c>
      <c r="AA44" s="80">
        <v>0</v>
      </c>
      <c r="AB44" s="80">
        <v>0</v>
      </c>
      <c r="AC44" s="80">
        <v>0</v>
      </c>
      <c r="AD44" s="80">
        <v>0</v>
      </c>
      <c r="AE44" s="80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0</v>
      </c>
      <c r="AK44" s="80" t="s">
        <v>6</v>
      </c>
      <c r="AL44" s="80" t="s">
        <v>6</v>
      </c>
      <c r="AM44" s="80">
        <v>0</v>
      </c>
      <c r="AN44" s="80" t="s">
        <v>6</v>
      </c>
      <c r="AO44" s="80" t="s">
        <v>6</v>
      </c>
      <c r="AP44" s="80">
        <v>0</v>
      </c>
      <c r="AQ44" s="80">
        <v>0</v>
      </c>
      <c r="AR44" s="80">
        <v>0</v>
      </c>
      <c r="AS44" s="80">
        <v>0</v>
      </c>
      <c r="AT44" s="80">
        <v>0</v>
      </c>
      <c r="AU44" s="80">
        <v>0</v>
      </c>
      <c r="AV44" s="80" t="s">
        <v>6</v>
      </c>
      <c r="AW44" s="80" t="s">
        <v>6</v>
      </c>
      <c r="AX44" s="80" t="s">
        <v>6</v>
      </c>
      <c r="BA44" s="83"/>
      <c r="BB44" s="83"/>
    </row>
    <row r="45" spans="1:69" x14ac:dyDescent="0.2">
      <c r="A45" s="20" t="s">
        <v>10</v>
      </c>
      <c r="B45" s="20">
        <v>2009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/>
      <c r="I45" s="80"/>
      <c r="J45" s="80"/>
      <c r="K45" s="80">
        <v>0</v>
      </c>
      <c r="L45" s="80"/>
      <c r="M45" s="80">
        <v>0.25</v>
      </c>
      <c r="N45" s="81">
        <v>0.25</v>
      </c>
      <c r="O45" s="81">
        <v>0</v>
      </c>
      <c r="P45" s="81">
        <v>0</v>
      </c>
      <c r="Q45" s="81">
        <v>0</v>
      </c>
      <c r="R45" s="81">
        <v>528</v>
      </c>
      <c r="S45" s="80">
        <v>0</v>
      </c>
      <c r="T45" s="80">
        <v>0</v>
      </c>
      <c r="U45" s="80">
        <v>0</v>
      </c>
      <c r="V45" s="80">
        <v>0</v>
      </c>
      <c r="W45" s="80"/>
      <c r="X45" s="80"/>
      <c r="Y45" s="80"/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 t="s">
        <v>6</v>
      </c>
      <c r="AW45" s="80" t="s">
        <v>6</v>
      </c>
      <c r="AX45" s="80" t="s">
        <v>6</v>
      </c>
      <c r="BA45" s="83"/>
      <c r="BB45" s="83"/>
    </row>
    <row r="46" spans="1:69" x14ac:dyDescent="0.2">
      <c r="A46" s="20" t="s">
        <v>10</v>
      </c>
      <c r="B46" s="20">
        <v>2010</v>
      </c>
      <c r="C46" s="80">
        <v>4</v>
      </c>
      <c r="D46" s="80">
        <v>1</v>
      </c>
      <c r="E46" s="80">
        <v>1</v>
      </c>
      <c r="F46" s="80">
        <v>1</v>
      </c>
      <c r="G46" s="80">
        <v>1</v>
      </c>
      <c r="H46" s="80"/>
      <c r="I46" s="80"/>
      <c r="J46" s="80"/>
      <c r="K46" s="80">
        <v>0</v>
      </c>
      <c r="L46" s="80"/>
      <c r="M46" s="80">
        <v>0.25</v>
      </c>
      <c r="N46" s="81">
        <v>0.25</v>
      </c>
      <c r="O46" s="81">
        <v>0</v>
      </c>
      <c r="P46" s="81">
        <v>0</v>
      </c>
      <c r="Q46" s="81">
        <v>0</v>
      </c>
      <c r="R46" s="81">
        <v>0</v>
      </c>
      <c r="S46" s="80">
        <v>1</v>
      </c>
      <c r="T46" s="80">
        <v>0</v>
      </c>
      <c r="U46" s="80">
        <v>0</v>
      </c>
      <c r="V46" s="80">
        <v>1</v>
      </c>
      <c r="W46" s="80"/>
      <c r="X46" s="80"/>
      <c r="Y46" s="80"/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350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350</v>
      </c>
      <c r="AR46" s="80">
        <v>0</v>
      </c>
      <c r="AS46" s="80">
        <v>1</v>
      </c>
      <c r="AT46" s="80">
        <v>1</v>
      </c>
      <c r="AU46" s="80">
        <v>0</v>
      </c>
      <c r="AV46" s="80">
        <v>51</v>
      </c>
      <c r="AW46" s="80">
        <v>21</v>
      </c>
      <c r="AX46" s="80">
        <v>68</v>
      </c>
      <c r="BA46" s="83"/>
      <c r="BB46" s="83"/>
    </row>
    <row r="47" spans="1:69" x14ac:dyDescent="0.2">
      <c r="A47" s="20" t="s">
        <v>10</v>
      </c>
      <c r="B47" s="20">
        <v>2011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/>
      <c r="I47" s="80"/>
      <c r="J47" s="80"/>
      <c r="K47" s="80">
        <v>1</v>
      </c>
      <c r="L47" s="80"/>
      <c r="M47" s="80">
        <v>0.25</v>
      </c>
      <c r="N47" s="81">
        <v>0.25</v>
      </c>
      <c r="O47" s="81"/>
      <c r="P47" s="81"/>
      <c r="Q47" s="81"/>
      <c r="R47" s="81">
        <v>513.16600000000005</v>
      </c>
      <c r="S47" s="80">
        <v>0</v>
      </c>
      <c r="T47" s="80">
        <v>0</v>
      </c>
      <c r="U47" s="80">
        <v>0</v>
      </c>
      <c r="V47" s="80">
        <v>0</v>
      </c>
      <c r="W47" s="80"/>
      <c r="X47" s="80"/>
      <c r="Y47" s="80"/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390.15499999999997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390.15499999999997</v>
      </c>
      <c r="AR47" s="80">
        <v>1</v>
      </c>
      <c r="AS47" s="80">
        <v>1</v>
      </c>
      <c r="AT47" s="80">
        <v>1</v>
      </c>
      <c r="AU47" s="80">
        <v>0</v>
      </c>
      <c r="AV47" s="80">
        <v>20</v>
      </c>
      <c r="AW47" s="80">
        <v>39</v>
      </c>
      <c r="AX47" s="80">
        <v>110</v>
      </c>
      <c r="AZ47" s="83"/>
      <c r="BA47" s="83"/>
      <c r="BB47" s="83"/>
    </row>
    <row r="48" spans="1:69" s="83" customFormat="1" ht="15" x14ac:dyDescent="0.25">
      <c r="A48" s="82" t="s">
        <v>10</v>
      </c>
      <c r="B48" s="82">
        <v>2012</v>
      </c>
      <c r="C48" s="80">
        <v>4</v>
      </c>
      <c r="D48" s="80">
        <v>0</v>
      </c>
      <c r="E48" s="80">
        <v>1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0.25</v>
      </c>
      <c r="N48" s="81">
        <v>0.25</v>
      </c>
      <c r="O48" s="81">
        <v>0</v>
      </c>
      <c r="P48" s="81">
        <v>0</v>
      </c>
      <c r="Q48" s="81">
        <v>0</v>
      </c>
      <c r="R48" s="81">
        <v>326.44200000000001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69.25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69.25</v>
      </c>
      <c r="AR48" s="80">
        <v>1</v>
      </c>
      <c r="AS48" s="80">
        <v>1</v>
      </c>
      <c r="AT48" s="80">
        <v>1</v>
      </c>
      <c r="AU48" s="80">
        <v>0</v>
      </c>
      <c r="AV48" s="80">
        <v>26</v>
      </c>
      <c r="AW48" s="80">
        <v>21</v>
      </c>
      <c r="AX48" s="80">
        <v>42</v>
      </c>
      <c r="AY48" s="91"/>
      <c r="BB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</row>
    <row r="49" spans="1:69" s="83" customFormat="1" ht="15" x14ac:dyDescent="0.25">
      <c r="A49" s="82" t="s">
        <v>10</v>
      </c>
      <c r="B49" s="82">
        <v>2013</v>
      </c>
      <c r="C49" s="80">
        <v>1</v>
      </c>
      <c r="D49" s="80">
        <v>0</v>
      </c>
      <c r="E49" s="80">
        <v>1</v>
      </c>
      <c r="F49" s="80">
        <v>1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0.25</v>
      </c>
      <c r="N49" s="81">
        <v>0.25</v>
      </c>
      <c r="O49" s="81">
        <v>0</v>
      </c>
      <c r="P49" s="81">
        <v>0</v>
      </c>
      <c r="Q49" s="81">
        <v>0</v>
      </c>
      <c r="R49" s="81">
        <v>321.47500000000002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140.346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140.346</v>
      </c>
      <c r="AR49" s="80">
        <v>1</v>
      </c>
      <c r="AS49" s="80">
        <v>1</v>
      </c>
      <c r="AT49" s="80">
        <v>1</v>
      </c>
      <c r="AU49" s="80">
        <v>0</v>
      </c>
      <c r="AV49" s="80">
        <v>21</v>
      </c>
      <c r="AW49" s="80">
        <v>13</v>
      </c>
      <c r="AX49" s="80">
        <v>29</v>
      </c>
      <c r="AY49" s="91"/>
      <c r="BB49" s="89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</row>
    <row r="50" spans="1:69" s="83" customFormat="1" ht="15" x14ac:dyDescent="0.25">
      <c r="A50" s="82" t="s">
        <v>10</v>
      </c>
      <c r="B50" s="82">
        <v>2014</v>
      </c>
      <c r="C50" s="80">
        <v>1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0.25</v>
      </c>
      <c r="N50" s="81">
        <v>0.25</v>
      </c>
      <c r="O50" s="81">
        <v>0</v>
      </c>
      <c r="P50" s="81">
        <v>0</v>
      </c>
      <c r="Q50" s="81">
        <v>0</v>
      </c>
      <c r="R50" s="81">
        <v>386.19400000000002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140.34700000000001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140.34700000000001</v>
      </c>
      <c r="AR50" s="80">
        <v>1</v>
      </c>
      <c r="AS50" s="80">
        <v>1</v>
      </c>
      <c r="AT50" s="80">
        <v>1</v>
      </c>
      <c r="AU50" s="80">
        <v>0</v>
      </c>
      <c r="AV50" s="80">
        <v>27</v>
      </c>
      <c r="AW50" s="80">
        <v>19</v>
      </c>
      <c r="AX50" s="80">
        <v>68</v>
      </c>
      <c r="AY50" s="91"/>
      <c r="BB50" s="89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</row>
    <row r="51" spans="1:69" s="83" customFormat="1" ht="15" x14ac:dyDescent="0.25">
      <c r="A51" s="82" t="s">
        <v>10</v>
      </c>
      <c r="B51" s="82">
        <v>2015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1</v>
      </c>
      <c r="N51" s="81">
        <v>1</v>
      </c>
      <c r="O51" s="81">
        <v>0</v>
      </c>
      <c r="P51" s="81">
        <v>0</v>
      </c>
      <c r="Q51" s="81">
        <v>0</v>
      </c>
      <c r="R51" s="81">
        <v>585.08600000000001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360.911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360.911</v>
      </c>
      <c r="AR51" s="80">
        <v>1</v>
      </c>
      <c r="AS51" s="80">
        <v>1</v>
      </c>
      <c r="AT51" s="80">
        <v>1</v>
      </c>
      <c r="AU51" s="80">
        <v>0</v>
      </c>
      <c r="AV51" s="80">
        <v>35</v>
      </c>
      <c r="AW51" s="80">
        <v>12</v>
      </c>
      <c r="AX51" s="80">
        <v>41</v>
      </c>
      <c r="AY51" s="91"/>
      <c r="AZ51" s="84"/>
      <c r="BB51" s="89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</row>
    <row r="52" spans="1:69" x14ac:dyDescent="0.2">
      <c r="A52" s="20" t="s">
        <v>11</v>
      </c>
      <c r="B52" s="20">
        <v>2007</v>
      </c>
      <c r="C52" s="80">
        <v>21</v>
      </c>
      <c r="D52" s="80">
        <v>2</v>
      </c>
      <c r="E52" s="80">
        <v>11</v>
      </c>
      <c r="F52" s="80">
        <v>7</v>
      </c>
      <c r="G52" s="80">
        <v>0</v>
      </c>
      <c r="H52" s="80"/>
      <c r="I52" s="80"/>
      <c r="J52" s="80"/>
      <c r="K52" s="80">
        <v>0</v>
      </c>
      <c r="L52" s="80"/>
      <c r="M52" s="80">
        <v>4</v>
      </c>
      <c r="N52" s="81">
        <v>2</v>
      </c>
      <c r="O52" s="81">
        <v>0</v>
      </c>
      <c r="P52" s="81">
        <v>1</v>
      </c>
      <c r="Q52" s="81">
        <v>1</v>
      </c>
      <c r="R52" s="81">
        <v>2000</v>
      </c>
      <c r="S52" s="80">
        <v>3</v>
      </c>
      <c r="T52" s="80">
        <v>0</v>
      </c>
      <c r="U52" s="80">
        <v>0</v>
      </c>
      <c r="V52" s="80">
        <v>3</v>
      </c>
      <c r="W52" s="80"/>
      <c r="X52" s="80"/>
      <c r="Y52" s="80"/>
      <c r="Z52" s="80">
        <v>2</v>
      </c>
      <c r="AA52" s="80">
        <v>3</v>
      </c>
      <c r="AB52" s="80">
        <v>1</v>
      </c>
      <c r="AC52" s="80">
        <v>0</v>
      </c>
      <c r="AD52" s="80">
        <v>1</v>
      </c>
      <c r="AE52" s="80">
        <v>2</v>
      </c>
      <c r="AF52" s="80">
        <v>0</v>
      </c>
      <c r="AG52" s="80">
        <v>0</v>
      </c>
      <c r="AH52" s="80">
        <v>0</v>
      </c>
      <c r="AI52" s="80">
        <v>663</v>
      </c>
      <c r="AJ52" s="80" t="s">
        <v>6</v>
      </c>
      <c r="AK52" s="80" t="s">
        <v>6</v>
      </c>
      <c r="AL52" s="80" t="s">
        <v>6</v>
      </c>
      <c r="AM52" s="80" t="s">
        <v>6</v>
      </c>
      <c r="AN52" s="80">
        <v>0</v>
      </c>
      <c r="AO52" s="80" t="s">
        <v>6</v>
      </c>
      <c r="AP52" s="80">
        <v>444</v>
      </c>
      <c r="AQ52" s="80">
        <v>1107</v>
      </c>
      <c r="AR52" s="80">
        <v>0</v>
      </c>
      <c r="AS52" s="80">
        <v>4</v>
      </c>
      <c r="AT52" s="80">
        <v>1</v>
      </c>
      <c r="AU52" s="80">
        <v>8</v>
      </c>
      <c r="AV52" s="80" t="s">
        <v>6</v>
      </c>
      <c r="AW52" s="80" t="s">
        <v>6</v>
      </c>
      <c r="AX52" s="80" t="s">
        <v>6</v>
      </c>
      <c r="AZ52" s="83"/>
      <c r="BA52" s="83"/>
      <c r="BB52" s="83"/>
    </row>
    <row r="53" spans="1:69" x14ac:dyDescent="0.2">
      <c r="A53" s="20" t="s">
        <v>11</v>
      </c>
      <c r="B53" s="20">
        <v>2008</v>
      </c>
      <c r="C53" s="80">
        <v>14</v>
      </c>
      <c r="D53" s="80">
        <v>1</v>
      </c>
      <c r="E53" s="80">
        <v>9</v>
      </c>
      <c r="F53" s="80">
        <v>7</v>
      </c>
      <c r="G53" s="80">
        <v>1</v>
      </c>
      <c r="H53" s="80"/>
      <c r="I53" s="80"/>
      <c r="J53" s="80"/>
      <c r="K53" s="80">
        <v>0</v>
      </c>
      <c r="L53" s="80"/>
      <c r="M53" s="80">
        <v>4</v>
      </c>
      <c r="N53" s="81">
        <v>1</v>
      </c>
      <c r="O53" s="81">
        <v>0</v>
      </c>
      <c r="P53" s="81">
        <v>2</v>
      </c>
      <c r="Q53" s="81">
        <v>1</v>
      </c>
      <c r="R53" s="81">
        <v>1858</v>
      </c>
      <c r="S53" s="80">
        <v>0</v>
      </c>
      <c r="T53" s="80">
        <v>0</v>
      </c>
      <c r="U53" s="80">
        <v>0</v>
      </c>
      <c r="V53" s="80">
        <v>0</v>
      </c>
      <c r="W53" s="80"/>
      <c r="X53" s="80"/>
      <c r="Y53" s="80"/>
      <c r="Z53" s="80">
        <v>3</v>
      </c>
      <c r="AA53" s="80">
        <v>2</v>
      </c>
      <c r="AB53" s="80">
        <v>2</v>
      </c>
      <c r="AC53" s="80">
        <v>0</v>
      </c>
      <c r="AD53" s="80">
        <v>2</v>
      </c>
      <c r="AE53" s="80">
        <v>3</v>
      </c>
      <c r="AF53" s="80">
        <v>0</v>
      </c>
      <c r="AG53" s="80">
        <v>0</v>
      </c>
      <c r="AH53" s="80">
        <v>0</v>
      </c>
      <c r="AI53" s="80">
        <v>484</v>
      </c>
      <c r="AJ53" s="80">
        <v>0</v>
      </c>
      <c r="AK53" s="80" t="s">
        <v>6</v>
      </c>
      <c r="AL53" s="80" t="s">
        <v>6</v>
      </c>
      <c r="AM53" s="80">
        <v>1400</v>
      </c>
      <c r="AN53" s="80" t="s">
        <v>6</v>
      </c>
      <c r="AO53" s="80" t="s">
        <v>6</v>
      </c>
      <c r="AP53" s="80">
        <v>176</v>
      </c>
      <c r="AQ53" s="80">
        <v>2060</v>
      </c>
      <c r="AR53" s="80">
        <v>0</v>
      </c>
      <c r="AS53" s="80">
        <v>4</v>
      </c>
      <c r="AT53" s="80">
        <v>1</v>
      </c>
      <c r="AU53" s="80">
        <v>8</v>
      </c>
      <c r="AV53" s="80" t="s">
        <v>6</v>
      </c>
      <c r="AW53" s="80" t="s">
        <v>6</v>
      </c>
      <c r="AX53" s="80" t="s">
        <v>6</v>
      </c>
      <c r="BA53" s="83"/>
      <c r="BB53" s="83"/>
    </row>
    <row r="54" spans="1:69" x14ac:dyDescent="0.2">
      <c r="A54" s="20" t="s">
        <v>11</v>
      </c>
      <c r="B54" s="20">
        <v>2009</v>
      </c>
      <c r="C54" s="80">
        <v>20</v>
      </c>
      <c r="D54" s="80">
        <v>2</v>
      </c>
      <c r="E54" s="80">
        <v>12</v>
      </c>
      <c r="F54" s="80">
        <v>10</v>
      </c>
      <c r="G54" s="80">
        <v>2</v>
      </c>
      <c r="H54" s="80"/>
      <c r="I54" s="80"/>
      <c r="J54" s="80"/>
      <c r="K54" s="80">
        <v>0</v>
      </c>
      <c r="L54" s="80"/>
      <c r="M54" s="80">
        <v>5</v>
      </c>
      <c r="N54" s="81">
        <v>1</v>
      </c>
      <c r="O54" s="81">
        <v>2</v>
      </c>
      <c r="P54" s="81">
        <v>1</v>
      </c>
      <c r="Q54" s="81">
        <v>1</v>
      </c>
      <c r="R54" s="81">
        <v>2280</v>
      </c>
      <c r="S54" s="80">
        <v>1</v>
      </c>
      <c r="T54" s="80">
        <v>0</v>
      </c>
      <c r="U54" s="80">
        <v>0</v>
      </c>
      <c r="V54" s="80">
        <v>1</v>
      </c>
      <c r="W54" s="80"/>
      <c r="X54" s="80"/>
      <c r="Y54" s="80"/>
      <c r="Z54" s="80">
        <v>2</v>
      </c>
      <c r="AA54" s="80">
        <v>0</v>
      </c>
      <c r="AB54" s="80">
        <v>1</v>
      </c>
      <c r="AC54" s="80">
        <v>0</v>
      </c>
      <c r="AD54" s="80">
        <v>1</v>
      </c>
      <c r="AE54" s="80">
        <v>1</v>
      </c>
      <c r="AF54" s="80">
        <v>67</v>
      </c>
      <c r="AG54" s="80">
        <v>0</v>
      </c>
      <c r="AH54" s="80">
        <v>0</v>
      </c>
      <c r="AI54" s="80">
        <v>69</v>
      </c>
      <c r="AJ54" s="80">
        <v>0</v>
      </c>
      <c r="AK54" s="80">
        <v>0</v>
      </c>
      <c r="AL54" s="80">
        <v>0</v>
      </c>
      <c r="AM54" s="80">
        <v>1400</v>
      </c>
      <c r="AN54" s="80">
        <v>0</v>
      </c>
      <c r="AO54" s="80">
        <v>0</v>
      </c>
      <c r="AP54" s="80">
        <v>0</v>
      </c>
      <c r="AQ54" s="80">
        <v>136</v>
      </c>
      <c r="AR54" s="80">
        <v>0</v>
      </c>
      <c r="AS54" s="80">
        <v>5</v>
      </c>
      <c r="AT54" s="80">
        <v>1</v>
      </c>
      <c r="AU54" s="80">
        <v>6</v>
      </c>
      <c r="AV54" s="80" t="s">
        <v>6</v>
      </c>
      <c r="AW54" s="80" t="s">
        <v>6</v>
      </c>
      <c r="AX54" s="80" t="s">
        <v>6</v>
      </c>
      <c r="BA54" s="83"/>
      <c r="BB54" s="83"/>
    </row>
    <row r="55" spans="1:69" x14ac:dyDescent="0.2">
      <c r="A55" s="20" t="s">
        <v>11</v>
      </c>
      <c r="B55" s="20">
        <v>2010</v>
      </c>
      <c r="C55" s="80">
        <v>16</v>
      </c>
      <c r="D55" s="80">
        <v>2</v>
      </c>
      <c r="E55" s="80">
        <v>9</v>
      </c>
      <c r="F55" s="80">
        <v>11</v>
      </c>
      <c r="G55" s="80">
        <v>1</v>
      </c>
      <c r="H55" s="80"/>
      <c r="I55" s="80"/>
      <c r="J55" s="80"/>
      <c r="K55" s="80">
        <v>0</v>
      </c>
      <c r="L55" s="80"/>
      <c r="M55" s="80">
        <v>7</v>
      </c>
      <c r="N55" s="81">
        <v>2</v>
      </c>
      <c r="O55" s="81">
        <v>2</v>
      </c>
      <c r="P55" s="81">
        <v>2</v>
      </c>
      <c r="Q55" s="81">
        <v>1</v>
      </c>
      <c r="R55" s="81">
        <v>1604</v>
      </c>
      <c r="S55" s="80">
        <v>1</v>
      </c>
      <c r="T55" s="80">
        <v>2</v>
      </c>
      <c r="U55" s="80">
        <v>0</v>
      </c>
      <c r="V55" s="80">
        <v>3</v>
      </c>
      <c r="W55" s="80"/>
      <c r="X55" s="80"/>
      <c r="Y55" s="80"/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102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38</v>
      </c>
      <c r="AM55" s="80">
        <v>0</v>
      </c>
      <c r="AN55" s="80">
        <v>0</v>
      </c>
      <c r="AO55" s="80">
        <v>0</v>
      </c>
      <c r="AP55" s="80">
        <v>75</v>
      </c>
      <c r="AQ55" s="80">
        <v>214</v>
      </c>
      <c r="AR55" s="80">
        <v>0</v>
      </c>
      <c r="AS55" s="80">
        <v>8</v>
      </c>
      <c r="AT55" s="80">
        <v>3</v>
      </c>
      <c r="AU55" s="80">
        <v>6</v>
      </c>
      <c r="AV55" s="80">
        <v>56</v>
      </c>
      <c r="AW55" s="80">
        <v>20</v>
      </c>
      <c r="AX55" s="80">
        <v>34</v>
      </c>
      <c r="BA55" s="83"/>
      <c r="BB55" s="83"/>
    </row>
    <row r="56" spans="1:69" x14ac:dyDescent="0.2">
      <c r="A56" s="20" t="s">
        <v>11</v>
      </c>
      <c r="B56" s="20">
        <v>2011</v>
      </c>
      <c r="C56" s="80">
        <v>21</v>
      </c>
      <c r="D56" s="80">
        <v>5</v>
      </c>
      <c r="E56" s="80">
        <v>13</v>
      </c>
      <c r="F56" s="80">
        <v>14</v>
      </c>
      <c r="G56" s="80">
        <v>5</v>
      </c>
      <c r="H56" s="80"/>
      <c r="I56" s="80"/>
      <c r="J56" s="80"/>
      <c r="K56" s="80">
        <v>3</v>
      </c>
      <c r="L56" s="80"/>
      <c r="M56" s="80">
        <v>6</v>
      </c>
      <c r="N56" s="81">
        <v>0</v>
      </c>
      <c r="O56" s="81">
        <v>2</v>
      </c>
      <c r="P56" s="81">
        <v>4</v>
      </c>
      <c r="Q56" s="81">
        <v>0</v>
      </c>
      <c r="R56" s="81">
        <v>2981</v>
      </c>
      <c r="S56" s="80">
        <v>14</v>
      </c>
      <c r="T56" s="80">
        <v>0</v>
      </c>
      <c r="U56" s="80">
        <v>0</v>
      </c>
      <c r="V56" s="80">
        <v>14</v>
      </c>
      <c r="W56" s="80"/>
      <c r="X56" s="80"/>
      <c r="Y56" s="80"/>
      <c r="Z56" s="80">
        <v>1</v>
      </c>
      <c r="AA56" s="80">
        <v>3</v>
      </c>
      <c r="AB56" s="80">
        <v>1</v>
      </c>
      <c r="AC56" s="80">
        <v>0</v>
      </c>
      <c r="AD56" s="80">
        <v>1</v>
      </c>
      <c r="AE56" s="80">
        <v>1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372.7</v>
      </c>
      <c r="AN56" s="80">
        <v>0</v>
      </c>
      <c r="AO56" s="80">
        <v>630</v>
      </c>
      <c r="AP56" s="80">
        <v>492.3</v>
      </c>
      <c r="AQ56" s="80">
        <v>1495</v>
      </c>
      <c r="AR56" s="80">
        <v>3</v>
      </c>
      <c r="AS56" s="80">
        <v>10</v>
      </c>
      <c r="AT56" s="80"/>
      <c r="AU56" s="80">
        <v>7</v>
      </c>
      <c r="AV56" s="80">
        <v>141</v>
      </c>
      <c r="AW56" s="80">
        <v>39</v>
      </c>
      <c r="AX56" s="80">
        <v>20</v>
      </c>
      <c r="AZ56" s="83"/>
      <c r="BA56" s="83"/>
      <c r="BB56" s="83"/>
    </row>
    <row r="57" spans="1:69" s="83" customFormat="1" x14ac:dyDescent="0.2">
      <c r="A57" s="82" t="s">
        <v>11</v>
      </c>
      <c r="B57" s="82">
        <v>2012</v>
      </c>
      <c r="C57" s="80">
        <v>59</v>
      </c>
      <c r="D57" s="80">
        <v>10</v>
      </c>
      <c r="E57" s="80">
        <v>33</v>
      </c>
      <c r="F57" s="80">
        <v>18</v>
      </c>
      <c r="G57" s="80">
        <v>5</v>
      </c>
      <c r="H57" s="80">
        <v>0</v>
      </c>
      <c r="I57" s="80">
        <v>0</v>
      </c>
      <c r="J57" s="80">
        <v>0</v>
      </c>
      <c r="K57" s="80">
        <v>2</v>
      </c>
      <c r="L57" s="80">
        <v>8</v>
      </c>
      <c r="M57" s="80">
        <v>10</v>
      </c>
      <c r="N57" s="81">
        <v>3</v>
      </c>
      <c r="O57" s="81">
        <v>3</v>
      </c>
      <c r="P57" s="81">
        <v>3</v>
      </c>
      <c r="Q57" s="81">
        <v>1</v>
      </c>
      <c r="R57" s="81">
        <v>3401.2550000000001</v>
      </c>
      <c r="S57" s="80">
        <v>6</v>
      </c>
      <c r="T57" s="80">
        <v>1</v>
      </c>
      <c r="U57" s="80">
        <v>0</v>
      </c>
      <c r="V57" s="80">
        <v>7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1</v>
      </c>
      <c r="AC57" s="80">
        <v>1</v>
      </c>
      <c r="AD57" s="80">
        <v>2</v>
      </c>
      <c r="AE57" s="80"/>
      <c r="AF57" s="80">
        <v>478.512</v>
      </c>
      <c r="AG57" s="80"/>
      <c r="AH57" s="80"/>
      <c r="AI57" s="80">
        <v>30</v>
      </c>
      <c r="AJ57" s="80"/>
      <c r="AK57" s="80"/>
      <c r="AL57" s="80"/>
      <c r="AM57" s="80"/>
      <c r="AN57" s="80"/>
      <c r="AO57" s="80"/>
      <c r="AP57" s="80">
        <v>391.87</v>
      </c>
      <c r="AQ57" s="80">
        <v>900.38199999999995</v>
      </c>
      <c r="AR57" s="80">
        <v>4</v>
      </c>
      <c r="AS57" s="80">
        <v>17</v>
      </c>
      <c r="AT57" s="80">
        <v>4</v>
      </c>
      <c r="AU57" s="80">
        <v>7</v>
      </c>
      <c r="AV57" s="80">
        <v>155</v>
      </c>
      <c r="AW57" s="80">
        <v>41</v>
      </c>
      <c r="AX57" s="80">
        <v>25</v>
      </c>
    </row>
    <row r="58" spans="1:69" s="83" customFormat="1" x14ac:dyDescent="0.2">
      <c r="A58" s="82" t="s">
        <v>11</v>
      </c>
      <c r="B58" s="82">
        <v>2013</v>
      </c>
      <c r="C58" s="80">
        <v>34</v>
      </c>
      <c r="D58" s="80">
        <v>5</v>
      </c>
      <c r="E58" s="80">
        <v>26</v>
      </c>
      <c r="F58" s="80">
        <v>19</v>
      </c>
      <c r="G58" s="80">
        <v>2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10.6</v>
      </c>
      <c r="N58" s="81">
        <v>3</v>
      </c>
      <c r="O58" s="81">
        <v>1.5</v>
      </c>
      <c r="P58" s="81">
        <v>6</v>
      </c>
      <c r="Q58" s="81">
        <v>0.1</v>
      </c>
      <c r="R58" s="81">
        <v>2877.6529999999998</v>
      </c>
      <c r="S58" s="80">
        <v>6</v>
      </c>
      <c r="T58" s="80">
        <v>0</v>
      </c>
      <c r="U58" s="80">
        <v>7</v>
      </c>
      <c r="V58" s="80">
        <v>13</v>
      </c>
      <c r="W58" s="80">
        <v>0</v>
      </c>
      <c r="X58" s="80">
        <v>0</v>
      </c>
      <c r="Y58" s="80">
        <v>0</v>
      </c>
      <c r="Z58" s="80">
        <v>0</v>
      </c>
      <c r="AA58" s="80">
        <v>6</v>
      </c>
      <c r="AB58" s="80">
        <v>0</v>
      </c>
      <c r="AC58" s="80">
        <v>0</v>
      </c>
      <c r="AD58" s="80">
        <v>0</v>
      </c>
      <c r="AE58" s="80">
        <v>1</v>
      </c>
      <c r="AF58" s="80">
        <v>681.88499999999999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463.11900000000003</v>
      </c>
      <c r="AQ58" s="80">
        <v>1145.0039999999999</v>
      </c>
      <c r="AR58" s="80">
        <v>4</v>
      </c>
      <c r="AS58" s="80">
        <v>18</v>
      </c>
      <c r="AT58" s="80">
        <v>4</v>
      </c>
      <c r="AU58" s="80">
        <v>4</v>
      </c>
      <c r="AV58" s="80">
        <v>56</v>
      </c>
      <c r="AW58" s="80">
        <v>59</v>
      </c>
      <c r="AX58" s="80">
        <v>63</v>
      </c>
      <c r="BB58" s="89"/>
    </row>
    <row r="59" spans="1:69" s="83" customFormat="1" x14ac:dyDescent="0.2">
      <c r="A59" s="82" t="s">
        <v>11</v>
      </c>
      <c r="B59" s="20">
        <v>2014</v>
      </c>
      <c r="C59" s="80">
        <v>30</v>
      </c>
      <c r="D59" s="80">
        <v>3</v>
      </c>
      <c r="E59" s="80">
        <v>15</v>
      </c>
      <c r="F59" s="80">
        <v>10</v>
      </c>
      <c r="G59" s="80">
        <v>3</v>
      </c>
      <c r="H59" s="80">
        <v>0</v>
      </c>
      <c r="I59" s="80">
        <v>2</v>
      </c>
      <c r="J59" s="80">
        <v>0</v>
      </c>
      <c r="K59" s="80">
        <v>1</v>
      </c>
      <c r="L59" s="80">
        <v>0</v>
      </c>
      <c r="M59" s="80">
        <v>11.3</v>
      </c>
      <c r="N59" s="81">
        <v>3</v>
      </c>
      <c r="O59" s="81">
        <v>1.5</v>
      </c>
      <c r="P59" s="81">
        <v>6</v>
      </c>
      <c r="Q59" s="81">
        <v>0.8</v>
      </c>
      <c r="R59" s="81">
        <v>2270.2109999999998</v>
      </c>
      <c r="S59" s="80">
        <v>0</v>
      </c>
      <c r="T59" s="80">
        <v>1</v>
      </c>
      <c r="U59" s="80">
        <v>0</v>
      </c>
      <c r="V59" s="80">
        <v>1</v>
      </c>
      <c r="W59" s="80">
        <v>0</v>
      </c>
      <c r="X59" s="80">
        <v>0</v>
      </c>
      <c r="Y59" s="80">
        <v>0</v>
      </c>
      <c r="Z59" s="80">
        <v>0</v>
      </c>
      <c r="AA59" s="80">
        <v>0</v>
      </c>
      <c r="AB59" s="80">
        <v>0</v>
      </c>
      <c r="AC59" s="80">
        <v>0</v>
      </c>
      <c r="AD59" s="80">
        <v>0</v>
      </c>
      <c r="AE59" s="80">
        <v>0</v>
      </c>
      <c r="AF59" s="80">
        <v>254.16300000000001</v>
      </c>
      <c r="AG59" s="80">
        <v>16.928000000000001</v>
      </c>
      <c r="AH59" s="80">
        <v>0</v>
      </c>
      <c r="AI59" s="80">
        <v>0</v>
      </c>
      <c r="AJ59" s="80">
        <v>0</v>
      </c>
      <c r="AK59" s="80">
        <v>0</v>
      </c>
      <c r="AL59" s="80">
        <v>0</v>
      </c>
      <c r="AM59" s="80">
        <v>0</v>
      </c>
      <c r="AN59" s="80">
        <v>0</v>
      </c>
      <c r="AO59" s="80">
        <v>0</v>
      </c>
      <c r="AP59" s="80">
        <v>466.80900000000003</v>
      </c>
      <c r="AQ59" s="80">
        <v>737.9</v>
      </c>
      <c r="AR59" s="80">
        <v>3</v>
      </c>
      <c r="AS59" s="80">
        <v>13</v>
      </c>
      <c r="AT59" s="80">
        <v>3</v>
      </c>
      <c r="AU59" s="80">
        <v>3</v>
      </c>
      <c r="AV59" s="80">
        <v>77</v>
      </c>
      <c r="AW59" s="80">
        <v>34</v>
      </c>
      <c r="AX59" s="80">
        <v>80</v>
      </c>
      <c r="BB59" s="89"/>
    </row>
    <row r="60" spans="1:69" s="83" customFormat="1" ht="12.75" x14ac:dyDescent="0.2">
      <c r="A60" s="82" t="s">
        <v>11</v>
      </c>
      <c r="B60" s="20">
        <v>2015</v>
      </c>
      <c r="C60" s="80">
        <v>30</v>
      </c>
      <c r="D60" s="80">
        <v>1</v>
      </c>
      <c r="E60" s="80">
        <v>12</v>
      </c>
      <c r="F60" s="80">
        <v>4</v>
      </c>
      <c r="G60" s="80">
        <v>0</v>
      </c>
      <c r="H60" s="80">
        <v>0</v>
      </c>
      <c r="I60" s="80">
        <v>0</v>
      </c>
      <c r="J60" s="80">
        <v>0</v>
      </c>
      <c r="K60" s="80">
        <v>2</v>
      </c>
      <c r="L60" s="80">
        <v>0</v>
      </c>
      <c r="M60" s="80">
        <v>11.5</v>
      </c>
      <c r="N60" s="81">
        <v>3</v>
      </c>
      <c r="O60" s="81">
        <v>2</v>
      </c>
      <c r="P60" s="81">
        <v>6</v>
      </c>
      <c r="Q60" s="81">
        <v>0.5</v>
      </c>
      <c r="R60" s="81">
        <v>2974.8049999999998</v>
      </c>
      <c r="S60" s="80">
        <v>2</v>
      </c>
      <c r="T60" s="80">
        <v>0</v>
      </c>
      <c r="U60" s="80">
        <v>0</v>
      </c>
      <c r="V60" s="80">
        <v>2</v>
      </c>
      <c r="W60" s="80">
        <v>2</v>
      </c>
      <c r="X60" s="80">
        <v>0</v>
      </c>
      <c r="Y60" s="80">
        <v>0</v>
      </c>
      <c r="Z60" s="80">
        <v>2</v>
      </c>
      <c r="AA60" s="80">
        <v>4</v>
      </c>
      <c r="AB60" s="80">
        <v>3</v>
      </c>
      <c r="AC60" s="80">
        <v>0</v>
      </c>
      <c r="AD60" s="80">
        <v>3</v>
      </c>
      <c r="AE60" s="80">
        <v>0</v>
      </c>
      <c r="AF60" s="80">
        <v>125.67100000000001</v>
      </c>
      <c r="AG60" s="80">
        <v>13.928000000000001</v>
      </c>
      <c r="AH60" s="80"/>
      <c r="AI60" s="80">
        <v>2109.6179999999999</v>
      </c>
      <c r="AJ60" s="80"/>
      <c r="AK60" s="80"/>
      <c r="AL60" s="80"/>
      <c r="AM60" s="80"/>
      <c r="AN60" s="80"/>
      <c r="AO60" s="80"/>
      <c r="AP60" s="80">
        <v>74.656999999999996</v>
      </c>
      <c r="AQ60" s="80">
        <v>2326.8739999999998</v>
      </c>
      <c r="AR60" s="80">
        <v>5</v>
      </c>
      <c r="AS60" s="80">
        <v>22</v>
      </c>
      <c r="AT60" s="80">
        <v>13</v>
      </c>
      <c r="AU60" s="80">
        <v>1</v>
      </c>
      <c r="AV60" s="80">
        <v>122</v>
      </c>
      <c r="AW60" s="80">
        <v>30</v>
      </c>
      <c r="AX60" s="80">
        <v>114</v>
      </c>
      <c r="AZ60" s="84"/>
      <c r="BB60" s="89"/>
    </row>
    <row r="61" spans="1:69" x14ac:dyDescent="0.2">
      <c r="A61" s="20" t="s">
        <v>12</v>
      </c>
      <c r="B61" s="20">
        <v>2007</v>
      </c>
      <c r="C61" s="80">
        <v>62</v>
      </c>
      <c r="D61" s="80">
        <v>0</v>
      </c>
      <c r="E61" s="80">
        <v>43</v>
      </c>
      <c r="F61" s="80">
        <v>4</v>
      </c>
      <c r="G61" s="80">
        <v>0</v>
      </c>
      <c r="H61" s="80"/>
      <c r="I61" s="80"/>
      <c r="J61" s="80"/>
      <c r="K61" s="80">
        <v>1</v>
      </c>
      <c r="L61" s="80"/>
      <c r="M61" s="80">
        <v>4</v>
      </c>
      <c r="N61" s="81">
        <v>1.75</v>
      </c>
      <c r="O61" s="81">
        <v>1</v>
      </c>
      <c r="P61" s="81">
        <v>0.25</v>
      </c>
      <c r="Q61" s="81">
        <v>1</v>
      </c>
      <c r="R61" s="81">
        <v>1681</v>
      </c>
      <c r="S61" s="80">
        <v>2</v>
      </c>
      <c r="T61" s="80">
        <v>2</v>
      </c>
      <c r="U61" s="80">
        <v>0</v>
      </c>
      <c r="V61" s="80">
        <v>4</v>
      </c>
      <c r="W61" s="80"/>
      <c r="X61" s="80"/>
      <c r="Y61" s="80"/>
      <c r="Z61" s="80">
        <v>33</v>
      </c>
      <c r="AA61" s="80">
        <v>0</v>
      </c>
      <c r="AB61" s="80">
        <v>1</v>
      </c>
      <c r="AC61" s="80">
        <v>0</v>
      </c>
      <c r="AD61" s="80">
        <v>1</v>
      </c>
      <c r="AE61" s="80">
        <v>4</v>
      </c>
      <c r="AF61" s="80">
        <v>60</v>
      </c>
      <c r="AG61" s="80">
        <v>2900</v>
      </c>
      <c r="AH61" s="80">
        <v>0</v>
      </c>
      <c r="AI61" s="80">
        <v>1315</v>
      </c>
      <c r="AJ61" s="80" t="s">
        <v>6</v>
      </c>
      <c r="AK61" s="80" t="s">
        <v>6</v>
      </c>
      <c r="AL61" s="80" t="s">
        <v>6</v>
      </c>
      <c r="AM61" s="80" t="s">
        <v>6</v>
      </c>
      <c r="AN61" s="80">
        <v>0</v>
      </c>
      <c r="AO61" s="80" t="s">
        <v>6</v>
      </c>
      <c r="AP61" s="80">
        <v>220</v>
      </c>
      <c r="AQ61" s="80">
        <v>4495</v>
      </c>
      <c r="AR61" s="80">
        <v>3</v>
      </c>
      <c r="AS61" s="80">
        <v>7</v>
      </c>
      <c r="AT61" s="80">
        <v>1</v>
      </c>
      <c r="AU61" s="80">
        <v>7</v>
      </c>
      <c r="AV61" s="80" t="s">
        <v>6</v>
      </c>
      <c r="AW61" s="80" t="s">
        <v>6</v>
      </c>
      <c r="AX61" s="80" t="s">
        <v>6</v>
      </c>
      <c r="AZ61" s="83"/>
      <c r="BA61" s="83"/>
      <c r="BB61" s="83"/>
    </row>
    <row r="62" spans="1:69" x14ac:dyDescent="0.2">
      <c r="A62" s="20" t="s">
        <v>12</v>
      </c>
      <c r="B62" s="20">
        <v>2008</v>
      </c>
      <c r="C62" s="80">
        <v>42</v>
      </c>
      <c r="D62" s="80">
        <v>1</v>
      </c>
      <c r="E62" s="80">
        <v>35</v>
      </c>
      <c r="F62" s="80">
        <v>8</v>
      </c>
      <c r="G62" s="80">
        <v>0</v>
      </c>
      <c r="H62" s="80"/>
      <c r="I62" s="80"/>
      <c r="J62" s="80"/>
      <c r="K62" s="80">
        <v>1</v>
      </c>
      <c r="L62" s="80"/>
      <c r="M62" s="80">
        <v>4</v>
      </c>
      <c r="N62" s="81">
        <v>1</v>
      </c>
      <c r="O62" s="81">
        <v>1</v>
      </c>
      <c r="P62" s="81">
        <v>1.5</v>
      </c>
      <c r="Q62" s="81">
        <v>0.5</v>
      </c>
      <c r="R62" s="81">
        <v>1947</v>
      </c>
      <c r="S62" s="80">
        <v>0</v>
      </c>
      <c r="T62" s="80">
        <v>1</v>
      </c>
      <c r="U62" s="80">
        <v>0</v>
      </c>
      <c r="V62" s="80">
        <v>1</v>
      </c>
      <c r="W62" s="80"/>
      <c r="X62" s="80"/>
      <c r="Y62" s="80"/>
      <c r="Z62" s="80">
        <v>17</v>
      </c>
      <c r="AA62" s="80">
        <v>0</v>
      </c>
      <c r="AB62" s="80">
        <v>1</v>
      </c>
      <c r="AC62" s="80">
        <v>0</v>
      </c>
      <c r="AD62" s="80">
        <v>1</v>
      </c>
      <c r="AE62" s="80">
        <v>2</v>
      </c>
      <c r="AF62" s="80">
        <v>0</v>
      </c>
      <c r="AG62" s="80">
        <v>0</v>
      </c>
      <c r="AH62" s="80">
        <v>0</v>
      </c>
      <c r="AI62" s="80">
        <v>810</v>
      </c>
      <c r="AJ62" s="80">
        <v>613</v>
      </c>
      <c r="AK62" s="80" t="s">
        <v>6</v>
      </c>
      <c r="AL62" s="80" t="s">
        <v>6</v>
      </c>
      <c r="AM62" s="80">
        <v>0</v>
      </c>
      <c r="AN62" s="80" t="s">
        <v>6</v>
      </c>
      <c r="AO62" s="80" t="s">
        <v>6</v>
      </c>
      <c r="AP62" s="80">
        <v>259</v>
      </c>
      <c r="AQ62" s="80">
        <v>1682</v>
      </c>
      <c r="AR62" s="80">
        <v>4</v>
      </c>
      <c r="AS62" s="80">
        <v>6</v>
      </c>
      <c r="AT62" s="80">
        <v>0</v>
      </c>
      <c r="AU62" s="80">
        <v>8</v>
      </c>
      <c r="AV62" s="80" t="s">
        <v>6</v>
      </c>
      <c r="AW62" s="80" t="s">
        <v>6</v>
      </c>
      <c r="AX62" s="80" t="s">
        <v>6</v>
      </c>
      <c r="BA62" s="83"/>
      <c r="BB62" s="83"/>
    </row>
    <row r="63" spans="1:69" x14ac:dyDescent="0.2">
      <c r="A63" s="20" t="s">
        <v>12</v>
      </c>
      <c r="B63" s="20">
        <v>2009</v>
      </c>
      <c r="C63" s="80">
        <v>42</v>
      </c>
      <c r="D63" s="80">
        <v>3</v>
      </c>
      <c r="E63" s="80">
        <v>33</v>
      </c>
      <c r="F63" s="80">
        <v>9</v>
      </c>
      <c r="G63" s="80">
        <v>2</v>
      </c>
      <c r="H63" s="80"/>
      <c r="I63" s="80"/>
      <c r="J63" s="80"/>
      <c r="K63" s="80">
        <v>1</v>
      </c>
      <c r="L63" s="80"/>
      <c r="M63" s="80">
        <v>4.3</v>
      </c>
      <c r="N63" s="81">
        <v>1</v>
      </c>
      <c r="O63" s="81">
        <v>1</v>
      </c>
      <c r="P63" s="81">
        <v>1.5</v>
      </c>
      <c r="Q63" s="81">
        <v>0.8</v>
      </c>
      <c r="R63" s="81">
        <v>1652</v>
      </c>
      <c r="S63" s="80">
        <v>1</v>
      </c>
      <c r="T63" s="80">
        <v>0</v>
      </c>
      <c r="U63" s="80">
        <v>0</v>
      </c>
      <c r="V63" s="80">
        <v>1</v>
      </c>
      <c r="W63" s="80"/>
      <c r="X63" s="80"/>
      <c r="Y63" s="80"/>
      <c r="Z63" s="80">
        <v>20</v>
      </c>
      <c r="AA63" s="80">
        <v>0</v>
      </c>
      <c r="AB63" s="80">
        <v>1</v>
      </c>
      <c r="AC63" s="80">
        <v>0</v>
      </c>
      <c r="AD63" s="80">
        <v>1</v>
      </c>
      <c r="AE63" s="80">
        <v>2</v>
      </c>
      <c r="AF63" s="80">
        <v>0</v>
      </c>
      <c r="AG63" s="80">
        <v>0</v>
      </c>
      <c r="AH63" s="80">
        <v>0</v>
      </c>
      <c r="AI63" s="80">
        <v>541</v>
      </c>
      <c r="AJ63" s="80">
        <v>2227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777</v>
      </c>
      <c r="AQ63" s="80">
        <v>3545</v>
      </c>
      <c r="AR63" s="80">
        <v>5</v>
      </c>
      <c r="AS63" s="80">
        <v>6</v>
      </c>
      <c r="AT63" s="80">
        <v>0</v>
      </c>
      <c r="AU63" s="80">
        <v>8</v>
      </c>
      <c r="AV63" s="80" t="s">
        <v>6</v>
      </c>
      <c r="AW63" s="80" t="s">
        <v>6</v>
      </c>
      <c r="AX63" s="80" t="s">
        <v>6</v>
      </c>
      <c r="BA63" s="83"/>
      <c r="BB63" s="83"/>
    </row>
    <row r="64" spans="1:69" x14ac:dyDescent="0.2">
      <c r="A64" s="20" t="s">
        <v>12</v>
      </c>
      <c r="B64" s="20">
        <v>2010</v>
      </c>
      <c r="C64" s="80">
        <v>53</v>
      </c>
      <c r="D64" s="80">
        <v>3</v>
      </c>
      <c r="E64" s="80">
        <v>49</v>
      </c>
      <c r="F64" s="80">
        <v>13</v>
      </c>
      <c r="G64" s="80">
        <v>3</v>
      </c>
      <c r="H64" s="80"/>
      <c r="I64" s="80"/>
      <c r="J64" s="80"/>
      <c r="K64" s="80">
        <v>0</v>
      </c>
      <c r="L64" s="80"/>
      <c r="M64" s="80">
        <v>4.5</v>
      </c>
      <c r="N64" s="81">
        <v>0.1</v>
      </c>
      <c r="O64" s="81">
        <v>2</v>
      </c>
      <c r="P64" s="81">
        <v>1.6</v>
      </c>
      <c r="Q64" s="81">
        <v>0.8</v>
      </c>
      <c r="R64" s="81">
        <v>1801</v>
      </c>
      <c r="S64" s="80">
        <v>4</v>
      </c>
      <c r="T64" s="80">
        <v>0</v>
      </c>
      <c r="U64" s="80">
        <v>0</v>
      </c>
      <c r="V64" s="80">
        <v>4</v>
      </c>
      <c r="W64" s="80"/>
      <c r="X64" s="80"/>
      <c r="Y64" s="80"/>
      <c r="Z64" s="80">
        <v>28</v>
      </c>
      <c r="AA64" s="80">
        <v>3</v>
      </c>
      <c r="AB64" s="80">
        <v>4</v>
      </c>
      <c r="AC64" s="80">
        <v>0</v>
      </c>
      <c r="AD64" s="80">
        <v>4</v>
      </c>
      <c r="AE64" s="80">
        <v>4</v>
      </c>
      <c r="AF64" s="80">
        <v>0</v>
      </c>
      <c r="AG64" s="80">
        <v>0</v>
      </c>
      <c r="AH64" s="80">
        <v>0</v>
      </c>
      <c r="AI64" s="80">
        <v>411</v>
      </c>
      <c r="AJ64" s="80">
        <v>1936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628</v>
      </c>
      <c r="AQ64" s="80">
        <v>2347</v>
      </c>
      <c r="AR64" s="80">
        <v>4</v>
      </c>
      <c r="AS64" s="80">
        <v>9</v>
      </c>
      <c r="AT64" s="80">
        <v>4</v>
      </c>
      <c r="AU64" s="80">
        <v>12</v>
      </c>
      <c r="AV64" s="80">
        <v>334</v>
      </c>
      <c r="AW64" s="80">
        <v>57</v>
      </c>
      <c r="AX64" s="80">
        <v>415</v>
      </c>
      <c r="BA64" s="83"/>
      <c r="BB64" s="83"/>
    </row>
    <row r="65" spans="1:54" x14ac:dyDescent="0.2">
      <c r="A65" s="20" t="s">
        <v>12</v>
      </c>
      <c r="B65" s="20">
        <v>2011</v>
      </c>
      <c r="C65" s="80">
        <v>47</v>
      </c>
      <c r="D65" s="80">
        <v>1</v>
      </c>
      <c r="E65" s="80">
        <v>37</v>
      </c>
      <c r="F65" s="80">
        <v>12</v>
      </c>
      <c r="G65" s="80">
        <v>0</v>
      </c>
      <c r="H65" s="80"/>
      <c r="I65" s="80"/>
      <c r="J65" s="80"/>
      <c r="K65" s="80">
        <v>3</v>
      </c>
      <c r="L65" s="80"/>
      <c r="M65" s="80">
        <v>5.6499999999999995</v>
      </c>
      <c r="N65" s="81">
        <v>1.1000000000000001</v>
      </c>
      <c r="O65" s="81">
        <v>2</v>
      </c>
      <c r="P65" s="81">
        <v>1.75</v>
      </c>
      <c r="Q65" s="81">
        <v>0.8</v>
      </c>
      <c r="R65" s="81">
        <v>2598.1765800000003</v>
      </c>
      <c r="S65" s="80">
        <v>5</v>
      </c>
      <c r="T65" s="80">
        <v>0</v>
      </c>
      <c r="U65" s="80">
        <v>0</v>
      </c>
      <c r="V65" s="80">
        <v>5</v>
      </c>
      <c r="W65" s="80"/>
      <c r="X65" s="80"/>
      <c r="Y65" s="80"/>
      <c r="Z65" s="80">
        <v>18</v>
      </c>
      <c r="AA65" s="80">
        <v>0</v>
      </c>
      <c r="AB65" s="80">
        <v>1</v>
      </c>
      <c r="AC65" s="80">
        <v>0</v>
      </c>
      <c r="AD65" s="80">
        <v>1</v>
      </c>
      <c r="AE65" s="80">
        <v>1</v>
      </c>
      <c r="AF65" s="80">
        <v>27.899279999999997</v>
      </c>
      <c r="AG65" s="80">
        <v>0</v>
      </c>
      <c r="AH65" s="80">
        <v>0</v>
      </c>
      <c r="AI65" s="80">
        <v>686.42624999999998</v>
      </c>
      <c r="AJ65" s="80">
        <v>2084.3528000000001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490.04697999999996</v>
      </c>
      <c r="AQ65" s="80">
        <v>3288.7253100000003</v>
      </c>
      <c r="AR65" s="80">
        <v>7</v>
      </c>
      <c r="AS65" s="80">
        <v>14</v>
      </c>
      <c r="AT65" s="80">
        <v>6</v>
      </c>
      <c r="AU65" s="80">
        <v>13</v>
      </c>
      <c r="AV65" s="80">
        <v>311</v>
      </c>
      <c r="AW65" s="80">
        <v>75</v>
      </c>
      <c r="AX65" s="80">
        <v>427</v>
      </c>
      <c r="AZ65" s="83"/>
      <c r="BA65" s="83"/>
      <c r="BB65" s="83"/>
    </row>
    <row r="66" spans="1:54" s="83" customFormat="1" x14ac:dyDescent="0.2">
      <c r="A66" s="82" t="s">
        <v>12</v>
      </c>
      <c r="B66" s="82">
        <v>2012</v>
      </c>
      <c r="C66" s="80">
        <v>52</v>
      </c>
      <c r="D66" s="80">
        <v>1</v>
      </c>
      <c r="E66" s="80">
        <v>41</v>
      </c>
      <c r="F66" s="80">
        <v>13</v>
      </c>
      <c r="G66" s="80">
        <v>2</v>
      </c>
      <c r="H66" s="80">
        <v>0</v>
      </c>
      <c r="I66" s="80">
        <v>0</v>
      </c>
      <c r="J66" s="80">
        <v>0</v>
      </c>
      <c r="K66" s="80">
        <v>1</v>
      </c>
      <c r="L66" s="80">
        <v>0</v>
      </c>
      <c r="M66" s="80">
        <v>9</v>
      </c>
      <c r="N66" s="81">
        <v>4</v>
      </c>
      <c r="O66" s="81">
        <v>2</v>
      </c>
      <c r="P66" s="81">
        <v>2</v>
      </c>
      <c r="Q66" s="81">
        <v>1</v>
      </c>
      <c r="R66" s="81">
        <v>2283.0369999999998</v>
      </c>
      <c r="S66" s="80">
        <v>1</v>
      </c>
      <c r="T66" s="80">
        <v>0</v>
      </c>
      <c r="U66" s="80">
        <v>0</v>
      </c>
      <c r="V66" s="80">
        <v>1</v>
      </c>
      <c r="W66" s="80">
        <v>26</v>
      </c>
      <c r="X66" s="80">
        <v>0</v>
      </c>
      <c r="Y66" s="80">
        <v>0</v>
      </c>
      <c r="Z66" s="80">
        <v>26</v>
      </c>
      <c r="AA66" s="80">
        <v>0</v>
      </c>
      <c r="AB66" s="80">
        <v>1</v>
      </c>
      <c r="AC66" s="80">
        <v>0</v>
      </c>
      <c r="AD66" s="80">
        <v>1</v>
      </c>
      <c r="AE66" s="80">
        <v>5</v>
      </c>
      <c r="AF66" s="80">
        <v>1080.8019999999999</v>
      </c>
      <c r="AG66" s="80">
        <v>2114.2269999999999</v>
      </c>
      <c r="AH66" s="80">
        <v>0</v>
      </c>
      <c r="AI66" s="80">
        <v>438.69443999999999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311.23160999999999</v>
      </c>
      <c r="AQ66" s="80">
        <v>3944.95505</v>
      </c>
      <c r="AR66" s="80">
        <v>7</v>
      </c>
      <c r="AS66" s="80">
        <v>18</v>
      </c>
      <c r="AT66" s="80">
        <v>2</v>
      </c>
      <c r="AU66" s="80">
        <v>16</v>
      </c>
      <c r="AV66" s="80">
        <v>434</v>
      </c>
      <c r="AW66" s="80">
        <v>122</v>
      </c>
      <c r="AX66" s="80">
        <v>482</v>
      </c>
    </row>
    <row r="67" spans="1:54" s="83" customFormat="1" x14ac:dyDescent="0.2">
      <c r="A67" s="82" t="s">
        <v>12</v>
      </c>
      <c r="B67" s="82">
        <v>2013</v>
      </c>
      <c r="C67" s="80">
        <v>69</v>
      </c>
      <c r="D67" s="80">
        <v>2</v>
      </c>
      <c r="E67" s="80">
        <v>57</v>
      </c>
      <c r="F67" s="80">
        <v>6</v>
      </c>
      <c r="G67" s="80">
        <v>0</v>
      </c>
      <c r="H67" s="80">
        <v>0</v>
      </c>
      <c r="I67" s="80">
        <v>0</v>
      </c>
      <c r="J67" s="80">
        <v>2</v>
      </c>
      <c r="K67" s="80">
        <v>1</v>
      </c>
      <c r="L67" s="80">
        <v>0</v>
      </c>
      <c r="M67" s="80">
        <v>11</v>
      </c>
      <c r="N67" s="81">
        <v>7</v>
      </c>
      <c r="O67" s="81">
        <v>2</v>
      </c>
      <c r="P67" s="81">
        <v>1</v>
      </c>
      <c r="Q67" s="81">
        <v>1</v>
      </c>
      <c r="R67" s="81">
        <v>1080.6020000000001</v>
      </c>
      <c r="S67" s="80">
        <v>7</v>
      </c>
      <c r="T67" s="80">
        <v>1</v>
      </c>
      <c r="U67" s="80">
        <v>0</v>
      </c>
      <c r="V67" s="80">
        <v>8</v>
      </c>
      <c r="W67" s="80">
        <v>32</v>
      </c>
      <c r="X67" s="80">
        <v>0</v>
      </c>
      <c r="Y67" s="80">
        <v>0</v>
      </c>
      <c r="Z67" s="80">
        <v>32</v>
      </c>
      <c r="AA67" s="80">
        <v>0</v>
      </c>
      <c r="AB67" s="80">
        <v>5</v>
      </c>
      <c r="AC67" s="80">
        <v>0</v>
      </c>
      <c r="AD67" s="80">
        <v>5</v>
      </c>
      <c r="AE67" s="80">
        <v>6</v>
      </c>
      <c r="AF67" s="80">
        <v>44.781999999999996</v>
      </c>
      <c r="AG67" s="80">
        <v>2201.5115099999998</v>
      </c>
      <c r="AH67" s="80">
        <v>0</v>
      </c>
      <c r="AI67" s="80">
        <v>372.72174000000001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334.62995000000001</v>
      </c>
      <c r="AQ67" s="80">
        <v>2953.6451999999999</v>
      </c>
      <c r="AR67" s="80">
        <v>8</v>
      </c>
      <c r="AS67" s="80">
        <v>29</v>
      </c>
      <c r="AT67" s="80">
        <v>8</v>
      </c>
      <c r="AU67" s="80">
        <v>19</v>
      </c>
      <c r="AV67" s="80">
        <v>364</v>
      </c>
      <c r="AW67" s="80">
        <v>107</v>
      </c>
      <c r="AX67" s="80">
        <v>412</v>
      </c>
      <c r="BB67" s="89"/>
    </row>
    <row r="68" spans="1:54" s="83" customFormat="1" x14ac:dyDescent="0.2">
      <c r="A68" s="82" t="s">
        <v>12</v>
      </c>
      <c r="B68" s="20">
        <v>2014</v>
      </c>
      <c r="C68" s="80">
        <v>81</v>
      </c>
      <c r="D68" s="80">
        <v>2</v>
      </c>
      <c r="E68" s="80">
        <v>69</v>
      </c>
      <c r="F68" s="80">
        <v>7</v>
      </c>
      <c r="G68" s="80">
        <v>0</v>
      </c>
      <c r="H68" s="80">
        <v>0</v>
      </c>
      <c r="I68" s="80">
        <v>0</v>
      </c>
      <c r="J68" s="80">
        <v>0</v>
      </c>
      <c r="K68" s="80">
        <v>1</v>
      </c>
      <c r="L68" s="80">
        <v>0</v>
      </c>
      <c r="M68" s="80">
        <v>11</v>
      </c>
      <c r="N68" s="81">
        <v>7</v>
      </c>
      <c r="O68" s="81">
        <v>2</v>
      </c>
      <c r="P68" s="81">
        <v>1</v>
      </c>
      <c r="Q68" s="81">
        <v>1</v>
      </c>
      <c r="R68" s="81">
        <v>1013.28212</v>
      </c>
      <c r="S68" s="80">
        <v>3</v>
      </c>
      <c r="T68" s="80">
        <v>4</v>
      </c>
      <c r="U68" s="80">
        <v>0</v>
      </c>
      <c r="V68" s="80">
        <v>7</v>
      </c>
      <c r="W68" s="80">
        <v>42</v>
      </c>
      <c r="X68" s="80">
        <v>0</v>
      </c>
      <c r="Y68" s="80">
        <v>0</v>
      </c>
      <c r="Z68" s="80">
        <v>42</v>
      </c>
      <c r="AA68" s="80">
        <v>1</v>
      </c>
      <c r="AB68" s="80">
        <v>2</v>
      </c>
      <c r="AC68" s="80">
        <v>0</v>
      </c>
      <c r="AD68" s="80">
        <v>2</v>
      </c>
      <c r="AE68" s="80">
        <v>2</v>
      </c>
      <c r="AF68" s="80">
        <v>54.287739999999999</v>
      </c>
      <c r="AG68" s="80">
        <v>2532.7139999999999</v>
      </c>
      <c r="AH68" s="80">
        <v>55.966500000000003</v>
      </c>
      <c r="AI68" s="80">
        <v>356.10946000000001</v>
      </c>
      <c r="AJ68" s="80">
        <v>0</v>
      </c>
      <c r="AK68" s="80">
        <v>0</v>
      </c>
      <c r="AL68" s="80">
        <v>0</v>
      </c>
      <c r="AM68" s="80">
        <v>1400.6969999999999</v>
      </c>
      <c r="AN68" s="80">
        <v>0</v>
      </c>
      <c r="AO68" s="80">
        <v>0</v>
      </c>
      <c r="AP68" s="80">
        <v>144.77931000000001</v>
      </c>
      <c r="AQ68" s="80">
        <v>4544.5540099999998</v>
      </c>
      <c r="AR68" s="80">
        <v>9</v>
      </c>
      <c r="AS68" s="80">
        <v>49</v>
      </c>
      <c r="AT68" s="80">
        <v>7</v>
      </c>
      <c r="AU68" s="80">
        <v>18</v>
      </c>
      <c r="AV68" s="80">
        <v>295</v>
      </c>
      <c r="AW68" s="80">
        <v>103</v>
      </c>
      <c r="AX68" s="80">
        <v>379</v>
      </c>
      <c r="BB68" s="89"/>
    </row>
    <row r="69" spans="1:54" s="83" customFormat="1" ht="12.75" x14ac:dyDescent="0.2">
      <c r="A69" s="82" t="s">
        <v>12</v>
      </c>
      <c r="B69" s="20">
        <v>2015</v>
      </c>
      <c r="C69" s="80">
        <v>90</v>
      </c>
      <c r="D69" s="80">
        <v>2</v>
      </c>
      <c r="E69" s="80">
        <v>85</v>
      </c>
      <c r="F69" s="80">
        <v>12</v>
      </c>
      <c r="G69" s="80">
        <v>1</v>
      </c>
      <c r="H69" s="80">
        <v>1</v>
      </c>
      <c r="I69" s="80">
        <v>0</v>
      </c>
      <c r="J69" s="80">
        <v>0</v>
      </c>
      <c r="K69" s="80">
        <v>2</v>
      </c>
      <c r="L69" s="80">
        <v>1</v>
      </c>
      <c r="M69" s="80">
        <v>11</v>
      </c>
      <c r="N69" s="81">
        <v>6</v>
      </c>
      <c r="O69" s="81">
        <v>2</v>
      </c>
      <c r="P69" s="81">
        <v>1</v>
      </c>
      <c r="Q69" s="81">
        <v>2</v>
      </c>
      <c r="R69" s="81">
        <v>1287.19</v>
      </c>
      <c r="S69" s="80">
        <v>7</v>
      </c>
      <c r="T69" s="80">
        <v>4</v>
      </c>
      <c r="U69" s="80">
        <v>0</v>
      </c>
      <c r="V69" s="80">
        <v>11</v>
      </c>
      <c r="W69" s="80">
        <v>66</v>
      </c>
      <c r="X69" s="80">
        <v>0</v>
      </c>
      <c r="Y69" s="80">
        <v>0</v>
      </c>
      <c r="Z69" s="80">
        <v>66</v>
      </c>
      <c r="AA69" s="80">
        <v>0</v>
      </c>
      <c r="AB69" s="80">
        <v>1</v>
      </c>
      <c r="AC69" s="80">
        <v>0</v>
      </c>
      <c r="AD69" s="80">
        <v>1</v>
      </c>
      <c r="AE69" s="80">
        <v>2</v>
      </c>
      <c r="AF69" s="80">
        <v>169.64</v>
      </c>
      <c r="AG69" s="80">
        <v>2557.7979999999998</v>
      </c>
      <c r="AH69" s="80"/>
      <c r="AI69" s="80">
        <v>903.26300000000003</v>
      </c>
      <c r="AJ69" s="80"/>
      <c r="AK69" s="80"/>
      <c r="AL69" s="80"/>
      <c r="AM69" s="80"/>
      <c r="AN69" s="80"/>
      <c r="AO69" s="80"/>
      <c r="AP69" s="80">
        <v>122.943</v>
      </c>
      <c r="AQ69" s="80">
        <v>3753.6439999999998</v>
      </c>
      <c r="AR69" s="80">
        <v>10</v>
      </c>
      <c r="AS69" s="80">
        <v>70</v>
      </c>
      <c r="AT69" s="80">
        <v>12</v>
      </c>
      <c r="AU69" s="80">
        <v>18</v>
      </c>
      <c r="AV69" s="80">
        <v>254</v>
      </c>
      <c r="AW69" s="80">
        <v>77</v>
      </c>
      <c r="AX69" s="80">
        <v>273</v>
      </c>
      <c r="AZ69" s="84"/>
      <c r="BB69" s="89"/>
    </row>
    <row r="70" spans="1:54" x14ac:dyDescent="0.2">
      <c r="A70" s="20" t="s">
        <v>13</v>
      </c>
      <c r="B70" s="20">
        <v>2007</v>
      </c>
      <c r="C70" s="80">
        <v>70</v>
      </c>
      <c r="D70" s="80">
        <v>16</v>
      </c>
      <c r="E70" s="80">
        <v>46</v>
      </c>
      <c r="F70" s="80">
        <v>40</v>
      </c>
      <c r="G70" s="80">
        <v>6</v>
      </c>
      <c r="H70" s="80"/>
      <c r="I70" s="80"/>
      <c r="J70" s="80"/>
      <c r="K70" s="80">
        <v>1</v>
      </c>
      <c r="L70" s="80"/>
      <c r="M70" s="80">
        <v>10.7</v>
      </c>
      <c r="N70" s="81">
        <v>7.1</v>
      </c>
      <c r="O70" s="81">
        <v>1</v>
      </c>
      <c r="P70" s="81">
        <v>1.05</v>
      </c>
      <c r="Q70" s="81">
        <v>1.55</v>
      </c>
      <c r="R70" s="81">
        <v>5622</v>
      </c>
      <c r="S70" s="80">
        <v>3</v>
      </c>
      <c r="T70" s="80">
        <v>1</v>
      </c>
      <c r="U70" s="80">
        <v>0</v>
      </c>
      <c r="V70" s="80">
        <v>4</v>
      </c>
      <c r="W70" s="80"/>
      <c r="X70" s="80"/>
      <c r="Y70" s="80"/>
      <c r="Z70" s="80">
        <v>4</v>
      </c>
      <c r="AA70" s="80">
        <v>0</v>
      </c>
      <c r="AB70" s="80">
        <v>2</v>
      </c>
      <c r="AC70" s="80">
        <v>0</v>
      </c>
      <c r="AD70" s="80">
        <v>2</v>
      </c>
      <c r="AE70" s="80">
        <v>1</v>
      </c>
      <c r="AF70" s="80">
        <v>1581</v>
      </c>
      <c r="AG70" s="80">
        <v>0</v>
      </c>
      <c r="AH70" s="80">
        <v>0</v>
      </c>
      <c r="AI70" s="80">
        <v>348</v>
      </c>
      <c r="AJ70" s="80" t="s">
        <v>6</v>
      </c>
      <c r="AK70" s="80" t="s">
        <v>6</v>
      </c>
      <c r="AL70" s="80" t="s">
        <v>6</v>
      </c>
      <c r="AM70" s="80" t="s">
        <v>6</v>
      </c>
      <c r="AN70" s="80">
        <v>0</v>
      </c>
      <c r="AO70" s="80" t="s">
        <v>6</v>
      </c>
      <c r="AP70" s="80">
        <v>48</v>
      </c>
      <c r="AQ70" s="80">
        <v>1977</v>
      </c>
      <c r="AR70" s="80">
        <v>4</v>
      </c>
      <c r="AS70" s="80">
        <v>24</v>
      </c>
      <c r="AT70" s="80">
        <v>7</v>
      </c>
      <c r="AU70" s="80">
        <v>2</v>
      </c>
      <c r="AV70" s="80" t="s">
        <v>6</v>
      </c>
      <c r="AW70" s="80" t="s">
        <v>6</v>
      </c>
      <c r="AX70" s="80" t="s">
        <v>6</v>
      </c>
      <c r="AZ70" s="83"/>
      <c r="BA70" s="83"/>
      <c r="BB70" s="83"/>
    </row>
    <row r="71" spans="1:54" x14ac:dyDescent="0.2">
      <c r="A71" s="20" t="s">
        <v>13</v>
      </c>
      <c r="B71" s="20">
        <v>2008</v>
      </c>
      <c r="C71" s="80">
        <v>41</v>
      </c>
      <c r="D71" s="80">
        <v>14</v>
      </c>
      <c r="E71" s="80">
        <v>22</v>
      </c>
      <c r="F71" s="80">
        <v>23</v>
      </c>
      <c r="G71" s="80">
        <v>4</v>
      </c>
      <c r="H71" s="80"/>
      <c r="I71" s="80"/>
      <c r="J71" s="80"/>
      <c r="K71" s="80">
        <v>0</v>
      </c>
      <c r="L71" s="80"/>
      <c r="M71" s="80">
        <v>7.72</v>
      </c>
      <c r="N71" s="81">
        <v>3.96</v>
      </c>
      <c r="O71" s="81">
        <v>1</v>
      </c>
      <c r="P71" s="81">
        <v>1.4</v>
      </c>
      <c r="Q71" s="81">
        <v>1.36</v>
      </c>
      <c r="R71" s="81">
        <v>7989</v>
      </c>
      <c r="S71" s="80">
        <v>4</v>
      </c>
      <c r="T71" s="80">
        <v>0</v>
      </c>
      <c r="U71" s="80">
        <v>0</v>
      </c>
      <c r="V71" s="80">
        <v>4</v>
      </c>
      <c r="W71" s="80"/>
      <c r="X71" s="80"/>
      <c r="Y71" s="80"/>
      <c r="Z71" s="80">
        <v>7</v>
      </c>
      <c r="AA71" s="80">
        <v>4</v>
      </c>
      <c r="AB71" s="80">
        <v>2</v>
      </c>
      <c r="AC71" s="80">
        <v>0</v>
      </c>
      <c r="AD71" s="80">
        <v>2</v>
      </c>
      <c r="AE71" s="80">
        <v>0</v>
      </c>
      <c r="AF71" s="80">
        <v>1012</v>
      </c>
      <c r="AG71" s="80">
        <v>0</v>
      </c>
      <c r="AH71" s="80">
        <v>0</v>
      </c>
      <c r="AI71" s="80">
        <v>586</v>
      </c>
      <c r="AJ71" s="80">
        <v>0</v>
      </c>
      <c r="AK71" s="80" t="s">
        <v>6</v>
      </c>
      <c r="AL71" s="80" t="s">
        <v>6</v>
      </c>
      <c r="AM71" s="80">
        <v>0</v>
      </c>
      <c r="AN71" s="80" t="s">
        <v>6</v>
      </c>
      <c r="AO71" s="80" t="s">
        <v>6</v>
      </c>
      <c r="AP71" s="80">
        <v>1793</v>
      </c>
      <c r="AQ71" s="80">
        <v>3391</v>
      </c>
      <c r="AR71" s="80">
        <v>5</v>
      </c>
      <c r="AS71" s="80">
        <v>17</v>
      </c>
      <c r="AT71" s="80">
        <v>8</v>
      </c>
      <c r="AU71" s="80">
        <v>2</v>
      </c>
      <c r="AV71" s="80" t="s">
        <v>6</v>
      </c>
      <c r="AW71" s="80" t="s">
        <v>6</v>
      </c>
      <c r="AX71" s="80" t="s">
        <v>6</v>
      </c>
      <c r="BA71" s="83"/>
      <c r="BB71" s="83"/>
    </row>
    <row r="72" spans="1:54" x14ac:dyDescent="0.2">
      <c r="A72" s="20" t="s">
        <v>13</v>
      </c>
      <c r="B72" s="20">
        <v>2009</v>
      </c>
      <c r="C72" s="80">
        <v>48</v>
      </c>
      <c r="D72" s="80">
        <v>18</v>
      </c>
      <c r="E72" s="80">
        <v>31</v>
      </c>
      <c r="F72" s="80">
        <v>29</v>
      </c>
      <c r="G72" s="80">
        <v>13</v>
      </c>
      <c r="H72" s="80"/>
      <c r="I72" s="80"/>
      <c r="J72" s="80"/>
      <c r="K72" s="80">
        <v>0</v>
      </c>
      <c r="L72" s="80"/>
      <c r="M72" s="80">
        <v>12.96</v>
      </c>
      <c r="N72" s="81">
        <v>6.6</v>
      </c>
      <c r="O72" s="81">
        <v>1</v>
      </c>
      <c r="P72" s="81">
        <v>3.66</v>
      </c>
      <c r="Q72" s="81">
        <v>1.7</v>
      </c>
      <c r="R72" s="81">
        <v>9789</v>
      </c>
      <c r="S72" s="80">
        <v>3</v>
      </c>
      <c r="T72" s="80">
        <v>1</v>
      </c>
      <c r="U72" s="80">
        <v>0</v>
      </c>
      <c r="V72" s="80">
        <v>4</v>
      </c>
      <c r="W72" s="80"/>
      <c r="X72" s="80"/>
      <c r="Y72" s="80"/>
      <c r="Z72" s="80">
        <v>5</v>
      </c>
      <c r="AA72" s="80">
        <v>0</v>
      </c>
      <c r="AB72" s="80">
        <v>2</v>
      </c>
      <c r="AC72" s="80">
        <v>0</v>
      </c>
      <c r="AD72" s="80">
        <v>2</v>
      </c>
      <c r="AE72" s="80">
        <v>2</v>
      </c>
      <c r="AF72" s="80">
        <v>2015</v>
      </c>
      <c r="AG72" s="80">
        <v>0</v>
      </c>
      <c r="AH72" s="80">
        <v>0</v>
      </c>
      <c r="AI72" s="80">
        <v>563</v>
      </c>
      <c r="AJ72" s="80">
        <v>0</v>
      </c>
      <c r="AK72" s="80">
        <v>0</v>
      </c>
      <c r="AL72" s="80">
        <v>92.94</v>
      </c>
      <c r="AM72" s="80">
        <v>0</v>
      </c>
      <c r="AN72" s="80">
        <v>0</v>
      </c>
      <c r="AO72" s="80">
        <v>0</v>
      </c>
      <c r="AP72" s="80">
        <v>2463</v>
      </c>
      <c r="AQ72" s="80">
        <v>5134</v>
      </c>
      <c r="AR72" s="80">
        <v>5</v>
      </c>
      <c r="AS72" s="80">
        <v>18</v>
      </c>
      <c r="AT72" s="80">
        <v>9</v>
      </c>
      <c r="AU72" s="80">
        <v>4</v>
      </c>
      <c r="AV72" s="80" t="s">
        <v>6</v>
      </c>
      <c r="AW72" s="80" t="s">
        <v>6</v>
      </c>
      <c r="AX72" s="80" t="s">
        <v>6</v>
      </c>
      <c r="BA72" s="83"/>
      <c r="BB72" s="83"/>
    </row>
    <row r="73" spans="1:54" x14ac:dyDescent="0.2">
      <c r="A73" s="20" t="s">
        <v>13</v>
      </c>
      <c r="B73" s="20">
        <v>2010</v>
      </c>
      <c r="C73" s="80">
        <v>49</v>
      </c>
      <c r="D73" s="80">
        <v>15</v>
      </c>
      <c r="E73" s="80">
        <v>27</v>
      </c>
      <c r="F73" s="80">
        <v>11</v>
      </c>
      <c r="G73" s="80">
        <v>4</v>
      </c>
      <c r="H73" s="80"/>
      <c r="I73" s="80"/>
      <c r="J73" s="80"/>
      <c r="K73" s="80">
        <v>0</v>
      </c>
      <c r="L73" s="80"/>
      <c r="M73" s="80">
        <v>14.3</v>
      </c>
      <c r="N73" s="81">
        <v>8</v>
      </c>
      <c r="O73" s="81">
        <v>2</v>
      </c>
      <c r="P73" s="81">
        <v>2.2999999999999998</v>
      </c>
      <c r="Q73" s="81">
        <v>2</v>
      </c>
      <c r="R73" s="81">
        <v>7808</v>
      </c>
      <c r="S73" s="80">
        <v>10</v>
      </c>
      <c r="T73" s="80">
        <v>1</v>
      </c>
      <c r="U73" s="80">
        <v>0</v>
      </c>
      <c r="V73" s="80">
        <v>11</v>
      </c>
      <c r="W73" s="80"/>
      <c r="X73" s="80"/>
      <c r="Y73" s="80"/>
      <c r="Z73" s="80">
        <v>2</v>
      </c>
      <c r="AA73" s="80">
        <v>4</v>
      </c>
      <c r="AB73" s="80">
        <v>4</v>
      </c>
      <c r="AC73" s="80">
        <v>0</v>
      </c>
      <c r="AD73" s="80">
        <v>4</v>
      </c>
      <c r="AE73" s="80">
        <v>1</v>
      </c>
      <c r="AF73" s="80">
        <v>2357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16</v>
      </c>
      <c r="AM73" s="80">
        <v>0</v>
      </c>
      <c r="AN73" s="80">
        <v>0</v>
      </c>
      <c r="AO73" s="80">
        <v>0</v>
      </c>
      <c r="AP73" s="80">
        <v>1290</v>
      </c>
      <c r="AQ73" s="80">
        <v>3663</v>
      </c>
      <c r="AR73" s="80">
        <v>5</v>
      </c>
      <c r="AS73" s="80">
        <v>21</v>
      </c>
      <c r="AT73" s="80">
        <v>7</v>
      </c>
      <c r="AU73" s="80">
        <v>6</v>
      </c>
      <c r="AV73" s="80">
        <v>282</v>
      </c>
      <c r="AW73" s="80">
        <v>49</v>
      </c>
      <c r="AX73" s="80">
        <v>88</v>
      </c>
      <c r="BA73" s="83"/>
      <c r="BB73" s="83"/>
    </row>
    <row r="74" spans="1:54" x14ac:dyDescent="0.2">
      <c r="A74" s="20" t="s">
        <v>13</v>
      </c>
      <c r="B74" s="20">
        <v>2011</v>
      </c>
      <c r="C74" s="80">
        <v>62</v>
      </c>
      <c r="D74" s="80">
        <v>20</v>
      </c>
      <c r="E74" s="80">
        <v>39</v>
      </c>
      <c r="F74" s="80">
        <v>33</v>
      </c>
      <c r="G74" s="80">
        <v>15</v>
      </c>
      <c r="H74" s="80"/>
      <c r="I74" s="80"/>
      <c r="J74" s="80"/>
      <c r="K74" s="80">
        <v>5</v>
      </c>
      <c r="L74" s="80"/>
      <c r="M74" s="80">
        <v>16</v>
      </c>
      <c r="N74" s="81">
        <v>8</v>
      </c>
      <c r="O74" s="81">
        <v>2</v>
      </c>
      <c r="P74" s="81">
        <v>3</v>
      </c>
      <c r="Q74" s="81">
        <v>3</v>
      </c>
      <c r="R74" s="81">
        <v>7233.9669999999996</v>
      </c>
      <c r="S74" s="80">
        <v>3</v>
      </c>
      <c r="T74" s="80">
        <v>0</v>
      </c>
      <c r="U74" s="80">
        <v>0</v>
      </c>
      <c r="V74" s="80">
        <v>3</v>
      </c>
      <c r="W74" s="80"/>
      <c r="X74" s="80"/>
      <c r="Y74" s="80"/>
      <c r="Z74" s="80">
        <v>2</v>
      </c>
      <c r="AA74" s="80">
        <v>3</v>
      </c>
      <c r="AB74" s="80">
        <v>2</v>
      </c>
      <c r="AC74" s="80">
        <v>0</v>
      </c>
      <c r="AD74" s="80">
        <v>2</v>
      </c>
      <c r="AE74" s="80">
        <v>1</v>
      </c>
      <c r="AF74" s="80">
        <v>1618.6227099999999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1.97302</v>
      </c>
      <c r="AM74" s="80">
        <v>187.5</v>
      </c>
      <c r="AN74" s="80">
        <v>0</v>
      </c>
      <c r="AO74" s="80">
        <v>0</v>
      </c>
      <c r="AP74" s="80">
        <v>898.88317000000006</v>
      </c>
      <c r="AQ74" s="80">
        <v>2706.9789000000001</v>
      </c>
      <c r="AR74" s="80">
        <v>9</v>
      </c>
      <c r="AS74" s="80">
        <v>21</v>
      </c>
      <c r="AT74" s="80">
        <v>6</v>
      </c>
      <c r="AU74" s="80">
        <v>6</v>
      </c>
      <c r="AV74" s="80">
        <v>300</v>
      </c>
      <c r="AW74" s="80">
        <v>36</v>
      </c>
      <c r="AX74" s="80">
        <v>5</v>
      </c>
      <c r="AZ74" s="83"/>
      <c r="BA74" s="83"/>
      <c r="BB74" s="83"/>
    </row>
    <row r="75" spans="1:54" s="83" customFormat="1" x14ac:dyDescent="0.2">
      <c r="A75" s="82" t="s">
        <v>13</v>
      </c>
      <c r="B75" s="82">
        <v>2012</v>
      </c>
      <c r="C75" s="80">
        <v>61</v>
      </c>
      <c r="D75" s="80">
        <v>14</v>
      </c>
      <c r="E75" s="80">
        <v>39</v>
      </c>
      <c r="F75" s="80">
        <v>37</v>
      </c>
      <c r="G75" s="80">
        <v>10</v>
      </c>
      <c r="H75" s="80">
        <v>4</v>
      </c>
      <c r="I75" s="80">
        <v>1</v>
      </c>
      <c r="J75" s="80">
        <v>0</v>
      </c>
      <c r="K75" s="80">
        <v>4</v>
      </c>
      <c r="L75" s="80">
        <v>0</v>
      </c>
      <c r="M75" s="80">
        <v>16.5</v>
      </c>
      <c r="N75" s="81">
        <v>7.5</v>
      </c>
      <c r="O75" s="81">
        <v>2</v>
      </c>
      <c r="P75" s="81">
        <v>4</v>
      </c>
      <c r="Q75" s="81">
        <v>3</v>
      </c>
      <c r="R75" s="81">
        <v>7461</v>
      </c>
      <c r="S75" s="80">
        <v>8</v>
      </c>
      <c r="T75" s="80">
        <v>2</v>
      </c>
      <c r="U75" s="80">
        <v>0</v>
      </c>
      <c r="V75" s="80">
        <v>10</v>
      </c>
      <c r="W75" s="80">
        <v>5</v>
      </c>
      <c r="X75" s="80">
        <v>0</v>
      </c>
      <c r="Y75" s="80">
        <v>0</v>
      </c>
      <c r="Z75" s="80">
        <v>5</v>
      </c>
      <c r="AA75" s="80">
        <v>3</v>
      </c>
      <c r="AB75" s="80">
        <v>4</v>
      </c>
      <c r="AC75" s="80">
        <v>1</v>
      </c>
      <c r="AD75" s="80">
        <v>5</v>
      </c>
      <c r="AE75" s="80">
        <v>1</v>
      </c>
      <c r="AF75" s="80">
        <v>961.20613000000003</v>
      </c>
      <c r="AG75" s="80">
        <v>50</v>
      </c>
      <c r="AH75" s="80">
        <v>0</v>
      </c>
      <c r="AI75" s="80">
        <v>1134.5188000000001</v>
      </c>
      <c r="AJ75" s="80">
        <v>0</v>
      </c>
      <c r="AK75" s="80">
        <v>0</v>
      </c>
      <c r="AL75" s="80">
        <v>41.797339999999998</v>
      </c>
      <c r="AM75" s="80">
        <v>0</v>
      </c>
      <c r="AN75" s="80">
        <v>0</v>
      </c>
      <c r="AO75" s="80">
        <v>0</v>
      </c>
      <c r="AP75" s="80">
        <v>1073.2533800000001</v>
      </c>
      <c r="AQ75" s="80">
        <v>3260.77565</v>
      </c>
      <c r="AR75" s="80">
        <v>13</v>
      </c>
      <c r="AS75" s="80">
        <v>50</v>
      </c>
      <c r="AT75" s="80">
        <v>16</v>
      </c>
      <c r="AU75" s="80">
        <v>5</v>
      </c>
      <c r="AV75" s="80">
        <v>303</v>
      </c>
      <c r="AW75" s="80">
        <v>67</v>
      </c>
      <c r="AX75" s="80">
        <v>81</v>
      </c>
    </row>
    <row r="76" spans="1:54" s="83" customFormat="1" x14ac:dyDescent="0.2">
      <c r="A76" s="82" t="s">
        <v>13</v>
      </c>
      <c r="B76" s="82">
        <v>2013</v>
      </c>
      <c r="C76" s="80">
        <v>54</v>
      </c>
      <c r="D76" s="80">
        <v>20</v>
      </c>
      <c r="E76" s="80">
        <v>21</v>
      </c>
      <c r="F76" s="80">
        <v>14</v>
      </c>
      <c r="G76" s="80">
        <v>5</v>
      </c>
      <c r="H76" s="80">
        <v>3</v>
      </c>
      <c r="I76" s="80">
        <v>1</v>
      </c>
      <c r="J76" s="80">
        <v>0</v>
      </c>
      <c r="K76" s="80">
        <v>9</v>
      </c>
      <c r="L76" s="80">
        <v>0</v>
      </c>
      <c r="M76" s="80">
        <v>17.5</v>
      </c>
      <c r="N76" s="81">
        <v>8.5</v>
      </c>
      <c r="O76" s="81">
        <v>1</v>
      </c>
      <c r="P76" s="81">
        <v>4</v>
      </c>
      <c r="Q76" s="81">
        <v>4</v>
      </c>
      <c r="R76" s="81">
        <v>8235.7759999999998</v>
      </c>
      <c r="S76" s="80">
        <v>8</v>
      </c>
      <c r="T76" s="80">
        <v>2</v>
      </c>
      <c r="U76" s="80">
        <v>0</v>
      </c>
      <c r="V76" s="80">
        <f>SUM(S76:U76)</f>
        <v>10</v>
      </c>
      <c r="W76" s="80">
        <v>3</v>
      </c>
      <c r="X76" s="80">
        <v>0</v>
      </c>
      <c r="Y76" s="80">
        <v>0</v>
      </c>
      <c r="Z76" s="80">
        <f>SUM(W76:Y76)</f>
        <v>3</v>
      </c>
      <c r="AA76" s="80">
        <v>0</v>
      </c>
      <c r="AB76" s="80">
        <v>2</v>
      </c>
      <c r="AC76" s="80">
        <v>1</v>
      </c>
      <c r="AD76" s="80">
        <f>SUM(AB76:AC76)</f>
        <v>3</v>
      </c>
      <c r="AE76" s="80">
        <v>1</v>
      </c>
      <c r="AF76" s="80">
        <v>486.45400000000001</v>
      </c>
      <c r="AG76" s="80">
        <v>100</v>
      </c>
      <c r="AH76" s="80">
        <v>0</v>
      </c>
      <c r="AI76" s="80">
        <v>201.21899999999999</v>
      </c>
      <c r="AJ76" s="80">
        <v>0</v>
      </c>
      <c r="AK76" s="80">
        <v>0</v>
      </c>
      <c r="AL76" s="80">
        <v>25.015000000000001</v>
      </c>
      <c r="AM76" s="80">
        <v>0</v>
      </c>
      <c r="AN76" s="80">
        <v>0</v>
      </c>
      <c r="AO76" s="80">
        <v>0</v>
      </c>
      <c r="AP76" s="80">
        <v>2470.6379999999999</v>
      </c>
      <c r="AQ76" s="80">
        <v>3283.326</v>
      </c>
      <c r="AR76" s="80">
        <v>22</v>
      </c>
      <c r="AS76" s="80">
        <v>47</v>
      </c>
      <c r="AT76" s="80">
        <v>22</v>
      </c>
      <c r="AU76" s="80">
        <v>4</v>
      </c>
      <c r="AV76" s="80">
        <v>319</v>
      </c>
      <c r="AW76" s="80">
        <v>62</v>
      </c>
      <c r="AX76" s="80">
        <v>24</v>
      </c>
      <c r="BB76" s="89"/>
    </row>
    <row r="77" spans="1:54" s="83" customFormat="1" ht="12" x14ac:dyDescent="0.2">
      <c r="A77" s="92" t="s">
        <v>13</v>
      </c>
      <c r="B77" s="93">
        <v>2014</v>
      </c>
      <c r="C77" s="80">
        <v>51</v>
      </c>
      <c r="D77" s="80">
        <v>13</v>
      </c>
      <c r="E77" s="80">
        <v>29</v>
      </c>
      <c r="F77" s="80">
        <v>21</v>
      </c>
      <c r="G77" s="80">
        <v>9</v>
      </c>
      <c r="H77" s="80">
        <v>2</v>
      </c>
      <c r="I77" s="80">
        <v>2</v>
      </c>
      <c r="J77" s="80">
        <v>1</v>
      </c>
      <c r="K77" s="80">
        <v>4</v>
      </c>
      <c r="L77" s="80">
        <v>0</v>
      </c>
      <c r="M77" s="80">
        <v>20.5</v>
      </c>
      <c r="N77" s="81">
        <v>11.5</v>
      </c>
      <c r="O77" s="81">
        <v>1</v>
      </c>
      <c r="P77" s="81">
        <v>5</v>
      </c>
      <c r="Q77" s="81">
        <v>3</v>
      </c>
      <c r="R77" s="81">
        <v>7537.567</v>
      </c>
      <c r="S77" s="80">
        <v>3</v>
      </c>
      <c r="T77" s="80">
        <v>3</v>
      </c>
      <c r="U77" s="80">
        <v>0</v>
      </c>
      <c r="V77" s="80">
        <v>6</v>
      </c>
      <c r="W77" s="80">
        <v>9</v>
      </c>
      <c r="X77" s="80">
        <v>0</v>
      </c>
      <c r="Y77" s="80">
        <v>0</v>
      </c>
      <c r="Z77" s="80">
        <v>9</v>
      </c>
      <c r="AA77" s="80">
        <v>3</v>
      </c>
      <c r="AB77" s="80">
        <v>1</v>
      </c>
      <c r="AC77" s="80">
        <v>0</v>
      </c>
      <c r="AD77" s="80">
        <v>1</v>
      </c>
      <c r="AE77" s="80">
        <v>0</v>
      </c>
      <c r="AF77" s="80">
        <v>428.97300000000001</v>
      </c>
      <c r="AG77" s="80">
        <v>300</v>
      </c>
      <c r="AH77" s="80">
        <v>0</v>
      </c>
      <c r="AI77" s="80">
        <v>548.72299999999996</v>
      </c>
      <c r="AJ77" s="80">
        <v>0</v>
      </c>
      <c r="AK77" s="80">
        <v>0</v>
      </c>
      <c r="AL77" s="80">
        <v>13.795</v>
      </c>
      <c r="AM77" s="80">
        <v>0</v>
      </c>
      <c r="AN77" s="80">
        <v>0</v>
      </c>
      <c r="AO77" s="80">
        <v>0</v>
      </c>
      <c r="AP77" s="80">
        <v>2475.7829999999999</v>
      </c>
      <c r="AQ77" s="80">
        <v>3767.2739999999999</v>
      </c>
      <c r="AR77" s="80">
        <v>26</v>
      </c>
      <c r="AS77" s="80">
        <v>53</v>
      </c>
      <c r="AT77" s="80">
        <v>29</v>
      </c>
      <c r="AU77" s="80">
        <v>4</v>
      </c>
      <c r="AV77" s="80">
        <v>340</v>
      </c>
      <c r="AW77" s="80">
        <v>75</v>
      </c>
      <c r="AX77" s="80">
        <v>17</v>
      </c>
      <c r="BB77" s="89"/>
    </row>
    <row r="78" spans="1:54" s="83" customFormat="1" ht="12.75" x14ac:dyDescent="0.2">
      <c r="A78" s="92" t="s">
        <v>13</v>
      </c>
      <c r="B78" s="93">
        <v>2015</v>
      </c>
      <c r="C78" s="80">
        <v>64</v>
      </c>
      <c r="D78" s="80">
        <v>19</v>
      </c>
      <c r="E78" s="80">
        <v>44</v>
      </c>
      <c r="F78" s="80">
        <v>20</v>
      </c>
      <c r="G78" s="80">
        <v>7</v>
      </c>
      <c r="H78" s="80">
        <v>3</v>
      </c>
      <c r="I78" s="80">
        <v>4</v>
      </c>
      <c r="J78" s="80">
        <v>0</v>
      </c>
      <c r="K78" s="80">
        <v>1</v>
      </c>
      <c r="L78" s="80">
        <v>0</v>
      </c>
      <c r="M78" s="80">
        <v>22.5</v>
      </c>
      <c r="N78" s="81">
        <v>13.5</v>
      </c>
      <c r="O78" s="81">
        <v>1</v>
      </c>
      <c r="P78" s="81">
        <v>4</v>
      </c>
      <c r="Q78" s="81">
        <v>4</v>
      </c>
      <c r="R78" s="81">
        <v>6812.1049999999996</v>
      </c>
      <c r="S78" s="80">
        <v>9</v>
      </c>
      <c r="T78" s="80">
        <v>6</v>
      </c>
      <c r="U78" s="80">
        <v>0</v>
      </c>
      <c r="V78" s="80">
        <v>15</v>
      </c>
      <c r="W78" s="80">
        <v>3</v>
      </c>
      <c r="X78" s="80">
        <v>0</v>
      </c>
      <c r="Y78" s="80">
        <v>0</v>
      </c>
      <c r="Z78" s="80">
        <v>3</v>
      </c>
      <c r="AA78" s="80">
        <v>2</v>
      </c>
      <c r="AB78" s="80">
        <v>0</v>
      </c>
      <c r="AC78" s="80">
        <v>0</v>
      </c>
      <c r="AD78" s="80">
        <v>0</v>
      </c>
      <c r="AE78" s="80">
        <v>0</v>
      </c>
      <c r="AF78" s="80">
        <v>1028.537</v>
      </c>
      <c r="AG78" s="80"/>
      <c r="AH78" s="80"/>
      <c r="AI78" s="80"/>
      <c r="AJ78" s="80">
        <v>7.4630000000000001</v>
      </c>
      <c r="AK78" s="80"/>
      <c r="AL78" s="80">
        <v>14.238</v>
      </c>
      <c r="AM78" s="80"/>
      <c r="AN78" s="80">
        <v>11.063000000000001</v>
      </c>
      <c r="AO78" s="80"/>
      <c r="AP78" s="80">
        <v>3783.8530000000001</v>
      </c>
      <c r="AQ78" s="80">
        <v>4845.1540000000005</v>
      </c>
      <c r="AR78" s="80">
        <v>25</v>
      </c>
      <c r="AS78" s="80">
        <v>70</v>
      </c>
      <c r="AT78" s="80">
        <v>34</v>
      </c>
      <c r="AU78" s="80">
        <v>5</v>
      </c>
      <c r="AV78" s="80">
        <v>418</v>
      </c>
      <c r="AW78" s="80">
        <v>78</v>
      </c>
      <c r="AX78" s="80">
        <v>40</v>
      </c>
      <c r="AZ78" s="84"/>
      <c r="BB78" s="89"/>
    </row>
    <row r="79" spans="1:54" x14ac:dyDescent="0.2">
      <c r="A79" s="94" t="s">
        <v>14</v>
      </c>
      <c r="B79" s="20">
        <v>2007</v>
      </c>
      <c r="C79" s="80">
        <f t="shared" ref="C79:G81" si="0">C16+C25+C34+C43+C52+C61+C70</f>
        <v>303</v>
      </c>
      <c r="D79" s="80">
        <f t="shared" si="0"/>
        <v>24</v>
      </c>
      <c r="E79" s="80">
        <f t="shared" si="0"/>
        <v>187</v>
      </c>
      <c r="F79" s="80">
        <f t="shared" si="0"/>
        <v>113</v>
      </c>
      <c r="G79" s="80">
        <f t="shared" si="0"/>
        <v>6</v>
      </c>
      <c r="H79" s="80"/>
      <c r="I79" s="80"/>
      <c r="J79" s="80"/>
      <c r="K79" s="80">
        <f>K16+K25+K34+K43+K52+K61+K70</f>
        <v>8</v>
      </c>
      <c r="L79" s="80"/>
      <c r="M79" s="80">
        <f t="shared" ref="M79:V81" si="1">M16+M25+M34+M43+M52+M61+M70</f>
        <v>42.75</v>
      </c>
      <c r="N79" s="81">
        <f t="shared" si="1"/>
        <v>21.5</v>
      </c>
      <c r="O79" s="81">
        <f t="shared" si="1"/>
        <v>7</v>
      </c>
      <c r="P79" s="81">
        <f t="shared" si="1"/>
        <v>7.3</v>
      </c>
      <c r="Q79" s="81">
        <f t="shared" si="1"/>
        <v>6.95</v>
      </c>
      <c r="R79" s="81">
        <f t="shared" si="1"/>
        <v>26987</v>
      </c>
      <c r="S79" s="80">
        <f t="shared" si="1"/>
        <v>17</v>
      </c>
      <c r="T79" s="80">
        <f t="shared" si="1"/>
        <v>9</v>
      </c>
      <c r="U79" s="80">
        <f t="shared" si="1"/>
        <v>0</v>
      </c>
      <c r="V79" s="80">
        <f t="shared" si="1"/>
        <v>26</v>
      </c>
      <c r="W79" s="80"/>
      <c r="X79" s="80"/>
      <c r="Y79" s="80"/>
      <c r="Z79" s="80">
        <f t="shared" ref="Z79:AI81" si="2">Z16+Z25+Z34+Z43+Z52+Z61+Z70</f>
        <v>51</v>
      </c>
      <c r="AA79" s="80">
        <f t="shared" si="2"/>
        <v>6</v>
      </c>
      <c r="AB79" s="80">
        <f t="shared" si="2"/>
        <v>8</v>
      </c>
      <c r="AC79" s="80">
        <f t="shared" si="2"/>
        <v>0</v>
      </c>
      <c r="AD79" s="80">
        <f t="shared" si="2"/>
        <v>8</v>
      </c>
      <c r="AE79" s="80">
        <f t="shared" si="2"/>
        <v>8</v>
      </c>
      <c r="AF79" s="80">
        <f t="shared" si="2"/>
        <v>9642</v>
      </c>
      <c r="AG79" s="80">
        <f t="shared" si="2"/>
        <v>10510</v>
      </c>
      <c r="AH79" s="80">
        <f t="shared" si="2"/>
        <v>0</v>
      </c>
      <c r="AI79" s="80">
        <f t="shared" si="2"/>
        <v>3427</v>
      </c>
      <c r="AJ79" s="80" t="s">
        <v>6</v>
      </c>
      <c r="AK79" s="80" t="s">
        <v>6</v>
      </c>
      <c r="AL79" s="80" t="s">
        <v>6</v>
      </c>
      <c r="AM79" s="80" t="s">
        <v>6</v>
      </c>
      <c r="AN79" s="80">
        <f>AN16+AN25+AN34+AN43+AN52+AN61+AN70</f>
        <v>35</v>
      </c>
      <c r="AO79" s="80" t="s">
        <v>6</v>
      </c>
      <c r="AP79" s="80">
        <f t="shared" ref="AP79:AU81" si="3">AP16+AP25+AP34+AP43+AP52+AP61+AP70</f>
        <v>3136</v>
      </c>
      <c r="AQ79" s="80">
        <f t="shared" si="3"/>
        <v>26750</v>
      </c>
      <c r="AR79" s="80">
        <f t="shared" si="3"/>
        <v>40</v>
      </c>
      <c r="AS79" s="80">
        <f t="shared" si="3"/>
        <v>78</v>
      </c>
      <c r="AT79" s="80">
        <f t="shared" si="3"/>
        <v>26</v>
      </c>
      <c r="AU79" s="80">
        <f t="shared" si="3"/>
        <v>33</v>
      </c>
      <c r="AV79" s="80" t="s">
        <v>6</v>
      </c>
      <c r="AW79" s="80" t="s">
        <v>6</v>
      </c>
      <c r="AX79" s="80" t="s">
        <v>6</v>
      </c>
      <c r="AZ79" s="83"/>
      <c r="BA79" s="83"/>
      <c r="BB79" s="83"/>
    </row>
    <row r="80" spans="1:54" x14ac:dyDescent="0.2">
      <c r="A80" s="94" t="s">
        <v>14</v>
      </c>
      <c r="B80" s="20">
        <v>2008</v>
      </c>
      <c r="C80" s="80">
        <f t="shared" si="0"/>
        <v>240</v>
      </c>
      <c r="D80" s="80">
        <f t="shared" si="0"/>
        <v>21</v>
      </c>
      <c r="E80" s="80">
        <f t="shared" si="0"/>
        <v>144</v>
      </c>
      <c r="F80" s="80">
        <f t="shared" si="0"/>
        <v>99</v>
      </c>
      <c r="G80" s="80">
        <f t="shared" si="0"/>
        <v>7</v>
      </c>
      <c r="H80" s="80"/>
      <c r="I80" s="80"/>
      <c r="J80" s="80"/>
      <c r="K80" s="80">
        <f>K17+K26+K35+K44+K53+K62+K71</f>
        <v>7</v>
      </c>
      <c r="L80" s="80"/>
      <c r="M80" s="80">
        <f t="shared" si="1"/>
        <v>38.270000000000003</v>
      </c>
      <c r="N80" s="81">
        <f t="shared" si="1"/>
        <v>12.760000000000002</v>
      </c>
      <c r="O80" s="81">
        <f t="shared" si="1"/>
        <v>8</v>
      </c>
      <c r="P80" s="81">
        <f t="shared" si="1"/>
        <v>10.9</v>
      </c>
      <c r="Q80" s="81">
        <f t="shared" si="1"/>
        <v>7.36</v>
      </c>
      <c r="R80" s="81">
        <f t="shared" si="1"/>
        <v>29908</v>
      </c>
      <c r="S80" s="80">
        <f t="shared" si="1"/>
        <v>16</v>
      </c>
      <c r="T80" s="80">
        <f t="shared" si="1"/>
        <v>10</v>
      </c>
      <c r="U80" s="80">
        <f t="shared" si="1"/>
        <v>0</v>
      </c>
      <c r="V80" s="80">
        <f t="shared" si="1"/>
        <v>26</v>
      </c>
      <c r="W80" s="80"/>
      <c r="X80" s="80"/>
      <c r="Y80" s="80"/>
      <c r="Z80" s="80">
        <f t="shared" si="2"/>
        <v>38</v>
      </c>
      <c r="AA80" s="80">
        <f t="shared" si="2"/>
        <v>13</v>
      </c>
      <c r="AB80" s="80">
        <f t="shared" si="2"/>
        <v>8</v>
      </c>
      <c r="AC80" s="80">
        <f t="shared" si="2"/>
        <v>0</v>
      </c>
      <c r="AD80" s="80">
        <f t="shared" si="2"/>
        <v>8</v>
      </c>
      <c r="AE80" s="80">
        <f t="shared" si="2"/>
        <v>5</v>
      </c>
      <c r="AF80" s="80">
        <f t="shared" si="2"/>
        <v>7148</v>
      </c>
      <c r="AG80" s="80">
        <f t="shared" si="2"/>
        <v>9567</v>
      </c>
      <c r="AH80" s="80">
        <f t="shared" si="2"/>
        <v>0</v>
      </c>
      <c r="AI80" s="80">
        <f t="shared" si="2"/>
        <v>5562</v>
      </c>
      <c r="AJ80" s="80">
        <f>AJ17+AJ26+AJ35+AJ44+AJ53+AJ62+AJ71</f>
        <v>613</v>
      </c>
      <c r="AK80" s="80" t="s">
        <v>6</v>
      </c>
      <c r="AL80" s="80" t="s">
        <v>6</v>
      </c>
      <c r="AM80" s="80">
        <f>AM17+AM26+AM35+AM44+AM53+AM62+AM71</f>
        <v>6722</v>
      </c>
      <c r="AN80" s="80" t="s">
        <v>6</v>
      </c>
      <c r="AO80" s="80" t="s">
        <v>6</v>
      </c>
      <c r="AP80" s="80">
        <f t="shared" si="3"/>
        <v>2893</v>
      </c>
      <c r="AQ80" s="80">
        <f t="shared" si="3"/>
        <v>32505</v>
      </c>
      <c r="AR80" s="80">
        <f t="shared" si="3"/>
        <v>48</v>
      </c>
      <c r="AS80" s="80">
        <f t="shared" si="3"/>
        <v>76</v>
      </c>
      <c r="AT80" s="80">
        <f t="shared" si="3"/>
        <v>26</v>
      </c>
      <c r="AU80" s="80">
        <f t="shared" si="3"/>
        <v>30</v>
      </c>
      <c r="AV80" s="80" t="s">
        <v>6</v>
      </c>
      <c r="AW80" s="80" t="s">
        <v>6</v>
      </c>
      <c r="AX80" s="80" t="s">
        <v>6</v>
      </c>
      <c r="BA80" s="83"/>
      <c r="BB80" s="83"/>
    </row>
    <row r="81" spans="1:54" x14ac:dyDescent="0.2">
      <c r="A81" s="94" t="s">
        <v>14</v>
      </c>
      <c r="B81" s="20">
        <v>2009</v>
      </c>
      <c r="C81" s="80">
        <f t="shared" si="0"/>
        <v>231</v>
      </c>
      <c r="D81" s="80">
        <f t="shared" si="0"/>
        <v>34</v>
      </c>
      <c r="E81" s="80">
        <f t="shared" si="0"/>
        <v>151</v>
      </c>
      <c r="F81" s="80">
        <f t="shared" si="0"/>
        <v>109</v>
      </c>
      <c r="G81" s="80">
        <f t="shared" si="0"/>
        <v>20</v>
      </c>
      <c r="H81" s="80"/>
      <c r="I81" s="80"/>
      <c r="J81" s="80"/>
      <c r="K81" s="80">
        <f>K18+K27+K36+K45+K54+K63+K72</f>
        <v>15</v>
      </c>
      <c r="L81" s="80"/>
      <c r="M81" s="80">
        <f t="shared" si="1"/>
        <v>45.81</v>
      </c>
      <c r="N81" s="81">
        <f t="shared" si="1"/>
        <v>14.65</v>
      </c>
      <c r="O81" s="81">
        <f t="shared" si="1"/>
        <v>10</v>
      </c>
      <c r="P81" s="81">
        <f t="shared" si="1"/>
        <v>13.16</v>
      </c>
      <c r="Q81" s="81">
        <f t="shared" si="1"/>
        <v>8</v>
      </c>
      <c r="R81" s="81">
        <f t="shared" si="1"/>
        <v>36505</v>
      </c>
      <c r="S81" s="80">
        <f t="shared" si="1"/>
        <v>20</v>
      </c>
      <c r="T81" s="80">
        <f t="shared" si="1"/>
        <v>9</v>
      </c>
      <c r="U81" s="80">
        <f t="shared" si="1"/>
        <v>0</v>
      </c>
      <c r="V81" s="80">
        <f t="shared" si="1"/>
        <v>29</v>
      </c>
      <c r="W81" s="80"/>
      <c r="X81" s="80"/>
      <c r="Y81" s="80"/>
      <c r="Z81" s="80">
        <f t="shared" si="2"/>
        <v>39</v>
      </c>
      <c r="AA81" s="80">
        <f t="shared" si="2"/>
        <v>1</v>
      </c>
      <c r="AB81" s="80">
        <f t="shared" si="2"/>
        <v>6</v>
      </c>
      <c r="AC81" s="80">
        <f t="shared" si="2"/>
        <v>0</v>
      </c>
      <c r="AD81" s="80">
        <f t="shared" si="2"/>
        <v>6</v>
      </c>
      <c r="AE81" s="80">
        <f t="shared" si="2"/>
        <v>7</v>
      </c>
      <c r="AF81" s="80">
        <f t="shared" si="2"/>
        <v>3698</v>
      </c>
      <c r="AG81" s="80">
        <f t="shared" si="2"/>
        <v>9749</v>
      </c>
      <c r="AH81" s="80">
        <f t="shared" si="2"/>
        <v>0</v>
      </c>
      <c r="AI81" s="80">
        <f t="shared" si="2"/>
        <v>3658</v>
      </c>
      <c r="AJ81" s="80">
        <f>AJ18+AJ27+AJ36+AJ45+AJ54+AJ63+AJ72</f>
        <v>2227</v>
      </c>
      <c r="AK81" s="80">
        <f>AK18+AK27+AK36+AK45+AK54+AK63+AK72</f>
        <v>0</v>
      </c>
      <c r="AL81" s="80">
        <f>AL18+AL27+AL36+AL45+AL54+AL63+AL72</f>
        <v>92.94</v>
      </c>
      <c r="AM81" s="80">
        <f>AM18+AM27+AM36+AM45+AM54+AM63+AM72</f>
        <v>6722</v>
      </c>
      <c r="AN81" s="80">
        <f>AN18+AN27+AN36+AN45+AN54+AN63+AN72</f>
        <v>0</v>
      </c>
      <c r="AO81" s="80">
        <f>AO18+AO27+AO36+AO45+AO54+AO63+AO72</f>
        <v>0</v>
      </c>
      <c r="AP81" s="80">
        <f t="shared" si="3"/>
        <v>9756</v>
      </c>
      <c r="AQ81" s="80">
        <f t="shared" si="3"/>
        <v>29182</v>
      </c>
      <c r="AR81" s="80">
        <f t="shared" si="3"/>
        <v>89</v>
      </c>
      <c r="AS81" s="80">
        <f t="shared" si="3"/>
        <v>88</v>
      </c>
      <c r="AT81" s="80">
        <f t="shared" si="3"/>
        <v>42</v>
      </c>
      <c r="AU81" s="80">
        <f t="shared" si="3"/>
        <v>30</v>
      </c>
      <c r="AV81" s="80" t="s">
        <v>6</v>
      </c>
      <c r="AW81" s="80" t="s">
        <v>6</v>
      </c>
      <c r="AX81" s="80" t="s">
        <v>6</v>
      </c>
      <c r="BA81" s="83"/>
      <c r="BB81" s="83"/>
    </row>
    <row r="82" spans="1:54" x14ac:dyDescent="0.2">
      <c r="A82" s="94" t="s">
        <v>14</v>
      </c>
      <c r="B82" s="20">
        <v>2010</v>
      </c>
      <c r="C82" s="80">
        <f t="shared" ref="C82:G83" si="4">C19+C28+C37+C46+C55+C64+C73+C10</f>
        <v>255</v>
      </c>
      <c r="D82" s="80">
        <f t="shared" si="4"/>
        <v>43</v>
      </c>
      <c r="E82" s="80">
        <f t="shared" si="4"/>
        <v>159</v>
      </c>
      <c r="F82" s="80">
        <f t="shared" si="4"/>
        <v>95</v>
      </c>
      <c r="G82" s="80">
        <f t="shared" si="4"/>
        <v>15</v>
      </c>
      <c r="H82" s="80"/>
      <c r="I82" s="80"/>
      <c r="J82" s="80"/>
      <c r="K82" s="80">
        <f>K19+K28+K37+K46+K55+K64+K73+K10</f>
        <v>8</v>
      </c>
      <c r="L82" s="80"/>
      <c r="M82" s="80">
        <f t="shared" ref="M82:V83" si="5">M19+M28+M37+M46+M55+M64+M73+M10</f>
        <v>50.45</v>
      </c>
      <c r="N82" s="81">
        <f t="shared" si="5"/>
        <v>16.25</v>
      </c>
      <c r="O82" s="81">
        <f t="shared" si="5"/>
        <v>14.5</v>
      </c>
      <c r="P82" s="81">
        <f t="shared" si="5"/>
        <v>11.399999999999999</v>
      </c>
      <c r="Q82" s="81">
        <f t="shared" si="5"/>
        <v>8.3000000000000007</v>
      </c>
      <c r="R82" s="81">
        <f t="shared" si="5"/>
        <v>30638</v>
      </c>
      <c r="S82" s="80">
        <f t="shared" si="5"/>
        <v>30</v>
      </c>
      <c r="T82" s="80">
        <f t="shared" si="5"/>
        <v>18</v>
      </c>
      <c r="U82" s="80">
        <f t="shared" si="5"/>
        <v>0</v>
      </c>
      <c r="V82" s="80">
        <f t="shared" si="5"/>
        <v>48</v>
      </c>
      <c r="W82" s="80"/>
      <c r="X82" s="80"/>
      <c r="Y82" s="80"/>
      <c r="Z82" s="80">
        <f t="shared" ref="Z82:AX83" si="6">Z19+Z28+Z37+Z46+Z55+Z64+Z73+Z10</f>
        <v>35</v>
      </c>
      <c r="AA82" s="80">
        <f t="shared" si="6"/>
        <v>13</v>
      </c>
      <c r="AB82" s="80">
        <f t="shared" si="6"/>
        <v>10</v>
      </c>
      <c r="AC82" s="80">
        <f t="shared" si="6"/>
        <v>0</v>
      </c>
      <c r="AD82" s="80">
        <f t="shared" si="6"/>
        <v>10</v>
      </c>
      <c r="AE82" s="80">
        <f t="shared" si="6"/>
        <v>8</v>
      </c>
      <c r="AF82" s="80">
        <f t="shared" si="6"/>
        <v>7123</v>
      </c>
      <c r="AG82" s="80">
        <f t="shared" si="6"/>
        <v>9677</v>
      </c>
      <c r="AH82" s="80">
        <f t="shared" si="6"/>
        <v>0</v>
      </c>
      <c r="AI82" s="80">
        <f t="shared" si="6"/>
        <v>956</v>
      </c>
      <c r="AJ82" s="80">
        <f t="shared" si="6"/>
        <v>1936</v>
      </c>
      <c r="AK82" s="80">
        <f t="shared" si="6"/>
        <v>0</v>
      </c>
      <c r="AL82" s="80">
        <f t="shared" si="6"/>
        <v>54</v>
      </c>
      <c r="AM82" s="80">
        <f t="shared" si="6"/>
        <v>17625</v>
      </c>
      <c r="AN82" s="80">
        <f t="shared" si="6"/>
        <v>0</v>
      </c>
      <c r="AO82" s="80">
        <f t="shared" si="6"/>
        <v>0</v>
      </c>
      <c r="AP82" s="80">
        <f t="shared" si="6"/>
        <v>6103</v>
      </c>
      <c r="AQ82" s="80">
        <f t="shared" si="6"/>
        <v>42845</v>
      </c>
      <c r="AR82" s="80">
        <f t="shared" si="6"/>
        <v>92</v>
      </c>
      <c r="AS82" s="80">
        <f t="shared" si="6"/>
        <v>107</v>
      </c>
      <c r="AT82" s="80">
        <f t="shared" si="6"/>
        <v>37</v>
      </c>
      <c r="AU82" s="80">
        <f t="shared" si="6"/>
        <v>39</v>
      </c>
      <c r="AV82" s="80">
        <f t="shared" si="6"/>
        <v>1193</v>
      </c>
      <c r="AW82" s="80">
        <f t="shared" si="6"/>
        <v>827</v>
      </c>
      <c r="AX82" s="80">
        <f t="shared" si="6"/>
        <v>994</v>
      </c>
      <c r="BA82" s="83"/>
      <c r="BB82" s="83"/>
    </row>
    <row r="83" spans="1:54" x14ac:dyDescent="0.2">
      <c r="A83" s="94" t="s">
        <v>14</v>
      </c>
      <c r="B83" s="20">
        <v>2011</v>
      </c>
      <c r="C83" s="80">
        <f t="shared" si="4"/>
        <v>293</v>
      </c>
      <c r="D83" s="80">
        <f t="shared" si="4"/>
        <v>36</v>
      </c>
      <c r="E83" s="80">
        <f t="shared" si="4"/>
        <v>173</v>
      </c>
      <c r="F83" s="80">
        <f t="shared" si="4"/>
        <v>131</v>
      </c>
      <c r="G83" s="80">
        <f t="shared" si="4"/>
        <v>23</v>
      </c>
      <c r="H83" s="80"/>
      <c r="I83" s="80"/>
      <c r="J83" s="80"/>
      <c r="K83" s="80">
        <f>K20+K29+K38+K47+K56+K65+K74+K11</f>
        <v>38</v>
      </c>
      <c r="L83" s="80"/>
      <c r="M83" s="80">
        <f t="shared" si="5"/>
        <v>51.3</v>
      </c>
      <c r="N83" s="81">
        <f t="shared" si="5"/>
        <v>15.25</v>
      </c>
      <c r="O83" s="81">
        <f t="shared" si="5"/>
        <v>13.5</v>
      </c>
      <c r="P83" s="81">
        <f t="shared" si="5"/>
        <v>15.25</v>
      </c>
      <c r="Q83" s="81">
        <f t="shared" si="5"/>
        <v>7.3</v>
      </c>
      <c r="R83" s="81">
        <f t="shared" si="5"/>
        <v>32060.667820000002</v>
      </c>
      <c r="S83" s="80">
        <f t="shared" si="5"/>
        <v>46</v>
      </c>
      <c r="T83" s="80">
        <f t="shared" si="5"/>
        <v>12</v>
      </c>
      <c r="U83" s="80">
        <f t="shared" si="5"/>
        <v>0</v>
      </c>
      <c r="V83" s="80">
        <f t="shared" si="5"/>
        <v>58</v>
      </c>
      <c r="W83" s="80"/>
      <c r="X83" s="80"/>
      <c r="Y83" s="80"/>
      <c r="Z83" s="80">
        <f t="shared" si="6"/>
        <v>26</v>
      </c>
      <c r="AA83" s="80">
        <f t="shared" si="6"/>
        <v>12</v>
      </c>
      <c r="AB83" s="80">
        <f t="shared" si="6"/>
        <v>7</v>
      </c>
      <c r="AC83" s="80">
        <f t="shared" si="6"/>
        <v>0</v>
      </c>
      <c r="AD83" s="80">
        <f t="shared" si="6"/>
        <v>7</v>
      </c>
      <c r="AE83" s="80">
        <f t="shared" si="6"/>
        <v>6</v>
      </c>
      <c r="AF83" s="80">
        <f t="shared" si="6"/>
        <v>4425.4356200000002</v>
      </c>
      <c r="AG83" s="80">
        <f t="shared" si="6"/>
        <v>10875.825000000001</v>
      </c>
      <c r="AH83" s="80">
        <f t="shared" si="6"/>
        <v>0</v>
      </c>
      <c r="AI83" s="80">
        <f t="shared" si="6"/>
        <v>1190.59392</v>
      </c>
      <c r="AJ83" s="80">
        <f t="shared" si="6"/>
        <v>2114.3528000000001</v>
      </c>
      <c r="AK83" s="80">
        <f t="shared" si="6"/>
        <v>0</v>
      </c>
      <c r="AL83" s="80">
        <f t="shared" si="6"/>
        <v>1.97302</v>
      </c>
      <c r="AM83" s="80">
        <f t="shared" si="6"/>
        <v>560.20000000000005</v>
      </c>
      <c r="AN83" s="80">
        <f t="shared" si="6"/>
        <v>0</v>
      </c>
      <c r="AO83" s="80">
        <f t="shared" si="6"/>
        <v>630</v>
      </c>
      <c r="AP83" s="80">
        <f t="shared" si="6"/>
        <v>4688.3204500000011</v>
      </c>
      <c r="AQ83" s="80">
        <f t="shared" si="6"/>
        <v>24486.700810000002</v>
      </c>
      <c r="AR83" s="80">
        <f t="shared" si="6"/>
        <v>83</v>
      </c>
      <c r="AS83" s="80">
        <f t="shared" si="6"/>
        <v>137</v>
      </c>
      <c r="AT83" s="80">
        <f t="shared" si="6"/>
        <v>48</v>
      </c>
      <c r="AU83" s="80">
        <f t="shared" si="6"/>
        <v>43</v>
      </c>
      <c r="AV83" s="80">
        <f t="shared" si="6"/>
        <v>1300</v>
      </c>
      <c r="AW83" s="80">
        <f t="shared" si="6"/>
        <v>853</v>
      </c>
      <c r="AX83" s="80">
        <f t="shared" si="6"/>
        <v>941</v>
      </c>
      <c r="AZ83" s="83"/>
      <c r="BA83" s="83"/>
      <c r="BB83" s="83"/>
    </row>
    <row r="84" spans="1:54" s="83" customFormat="1" x14ac:dyDescent="0.2">
      <c r="A84" s="94" t="s">
        <v>14</v>
      </c>
      <c r="B84" s="82">
        <v>2012</v>
      </c>
      <c r="C84" s="80">
        <f t="shared" ref="C84:AX87" si="7">C12+C21+C30+C39+C48+C57+C66+C75</f>
        <v>372</v>
      </c>
      <c r="D84" s="80">
        <f t="shared" si="7"/>
        <v>41</v>
      </c>
      <c r="E84" s="80">
        <f t="shared" si="7"/>
        <v>226</v>
      </c>
      <c r="F84" s="80">
        <f t="shared" si="7"/>
        <v>146</v>
      </c>
      <c r="G84" s="80">
        <f t="shared" si="7"/>
        <v>24</v>
      </c>
      <c r="H84" s="80">
        <f t="shared" si="7"/>
        <v>12</v>
      </c>
      <c r="I84" s="80">
        <f t="shared" si="7"/>
        <v>4</v>
      </c>
      <c r="J84" s="80">
        <f t="shared" si="7"/>
        <v>2</v>
      </c>
      <c r="K84" s="80">
        <f t="shared" si="7"/>
        <v>31</v>
      </c>
      <c r="L84" s="80">
        <f t="shared" si="7"/>
        <v>9</v>
      </c>
      <c r="M84" s="80">
        <f t="shared" si="7"/>
        <v>69.150000000000006</v>
      </c>
      <c r="N84" s="81">
        <f t="shared" si="7"/>
        <v>27.05</v>
      </c>
      <c r="O84" s="81">
        <f t="shared" si="7"/>
        <v>11.6</v>
      </c>
      <c r="P84" s="81">
        <f t="shared" si="7"/>
        <v>21.5</v>
      </c>
      <c r="Q84" s="81">
        <f t="shared" si="7"/>
        <v>9</v>
      </c>
      <c r="R84" s="81">
        <f t="shared" si="7"/>
        <v>34063.324869999997</v>
      </c>
      <c r="S84" s="80">
        <f t="shared" si="7"/>
        <v>34</v>
      </c>
      <c r="T84" s="80">
        <f t="shared" si="7"/>
        <v>7</v>
      </c>
      <c r="U84" s="80">
        <f t="shared" si="7"/>
        <v>1</v>
      </c>
      <c r="V84" s="80">
        <f t="shared" si="7"/>
        <v>42</v>
      </c>
      <c r="W84" s="80">
        <f t="shared" si="7"/>
        <v>41</v>
      </c>
      <c r="X84" s="80">
        <f t="shared" si="7"/>
        <v>0</v>
      </c>
      <c r="Y84" s="80">
        <f t="shared" si="7"/>
        <v>0</v>
      </c>
      <c r="Z84" s="80">
        <f t="shared" si="7"/>
        <v>41</v>
      </c>
      <c r="AA84" s="80">
        <f t="shared" si="7"/>
        <v>8</v>
      </c>
      <c r="AB84" s="80">
        <f t="shared" si="7"/>
        <v>14</v>
      </c>
      <c r="AC84" s="80">
        <f t="shared" si="7"/>
        <v>4</v>
      </c>
      <c r="AD84" s="80">
        <f t="shared" si="7"/>
        <v>18</v>
      </c>
      <c r="AE84" s="80">
        <f t="shared" si="7"/>
        <v>7</v>
      </c>
      <c r="AF84" s="80">
        <f t="shared" si="7"/>
        <v>5015.2231300000003</v>
      </c>
      <c r="AG84" s="80">
        <f t="shared" si="7"/>
        <v>11613.34001</v>
      </c>
      <c r="AH84" s="80">
        <f t="shared" si="7"/>
        <v>0</v>
      </c>
      <c r="AI84" s="80">
        <f t="shared" si="7"/>
        <v>2782.7415700000001</v>
      </c>
      <c r="AJ84" s="80">
        <f t="shared" si="7"/>
        <v>0</v>
      </c>
      <c r="AK84" s="80">
        <f t="shared" si="7"/>
        <v>0</v>
      </c>
      <c r="AL84" s="80">
        <f t="shared" si="7"/>
        <v>41.797339999999998</v>
      </c>
      <c r="AM84" s="80">
        <f t="shared" si="7"/>
        <v>0</v>
      </c>
      <c r="AN84" s="80">
        <f t="shared" si="7"/>
        <v>0</v>
      </c>
      <c r="AO84" s="80">
        <f t="shared" si="7"/>
        <v>0</v>
      </c>
      <c r="AP84" s="80">
        <f t="shared" si="7"/>
        <v>4564.8159900000001</v>
      </c>
      <c r="AQ84" s="80">
        <f t="shared" si="7"/>
        <v>24017.91804</v>
      </c>
      <c r="AR84" s="80">
        <f t="shared" si="7"/>
        <v>74</v>
      </c>
      <c r="AS84" s="80">
        <f t="shared" si="7"/>
        <v>203</v>
      </c>
      <c r="AT84" s="80">
        <f t="shared" si="7"/>
        <v>63</v>
      </c>
      <c r="AU84" s="80">
        <f t="shared" si="7"/>
        <v>45</v>
      </c>
      <c r="AV84" s="80">
        <f t="shared" si="7"/>
        <v>1557</v>
      </c>
      <c r="AW84" s="80">
        <f t="shared" si="7"/>
        <v>817</v>
      </c>
      <c r="AX84" s="80">
        <f t="shared" si="7"/>
        <v>1078</v>
      </c>
    </row>
    <row r="85" spans="1:54" s="83" customFormat="1" x14ac:dyDescent="0.2">
      <c r="A85" s="94" t="s">
        <v>14</v>
      </c>
      <c r="B85" s="82">
        <v>2013</v>
      </c>
      <c r="C85" s="80">
        <f t="shared" si="7"/>
        <v>407</v>
      </c>
      <c r="D85" s="80">
        <f t="shared" si="7"/>
        <v>42</v>
      </c>
      <c r="E85" s="80">
        <f t="shared" si="7"/>
        <v>271</v>
      </c>
      <c r="F85" s="80">
        <f t="shared" si="7"/>
        <v>180</v>
      </c>
      <c r="G85" s="80">
        <f t="shared" si="7"/>
        <v>23</v>
      </c>
      <c r="H85" s="80">
        <f t="shared" si="7"/>
        <v>16</v>
      </c>
      <c r="I85" s="80">
        <f t="shared" si="7"/>
        <v>10</v>
      </c>
      <c r="J85" s="80">
        <f t="shared" si="7"/>
        <v>10</v>
      </c>
      <c r="K85" s="80">
        <f t="shared" si="7"/>
        <v>40</v>
      </c>
      <c r="L85" s="80">
        <f t="shared" si="7"/>
        <v>0</v>
      </c>
      <c r="M85" s="80">
        <f t="shared" si="7"/>
        <v>74.150000000000006</v>
      </c>
      <c r="N85" s="81">
        <f t="shared" si="7"/>
        <v>30.95</v>
      </c>
      <c r="O85" s="81">
        <f t="shared" si="7"/>
        <v>9.6</v>
      </c>
      <c r="P85" s="81">
        <f t="shared" si="7"/>
        <v>24.5</v>
      </c>
      <c r="Q85" s="81">
        <f t="shared" si="7"/>
        <v>9.1</v>
      </c>
      <c r="R85" s="81">
        <f t="shared" si="7"/>
        <v>46494.996999999996</v>
      </c>
      <c r="S85" s="80">
        <f t="shared" si="7"/>
        <v>45</v>
      </c>
      <c r="T85" s="80">
        <f t="shared" si="7"/>
        <v>7</v>
      </c>
      <c r="U85" s="80">
        <f t="shared" si="7"/>
        <v>9</v>
      </c>
      <c r="V85" s="80">
        <f t="shared" si="7"/>
        <v>61</v>
      </c>
      <c r="W85" s="80">
        <f t="shared" si="7"/>
        <v>40</v>
      </c>
      <c r="X85" s="80">
        <f t="shared" si="7"/>
        <v>0</v>
      </c>
      <c r="Y85" s="80">
        <f t="shared" si="7"/>
        <v>0</v>
      </c>
      <c r="Z85" s="80">
        <f t="shared" si="7"/>
        <v>40</v>
      </c>
      <c r="AA85" s="80">
        <f t="shared" si="7"/>
        <v>9</v>
      </c>
      <c r="AB85" s="80">
        <f t="shared" si="7"/>
        <v>14</v>
      </c>
      <c r="AC85" s="80">
        <f t="shared" si="7"/>
        <v>1</v>
      </c>
      <c r="AD85" s="80">
        <f t="shared" si="7"/>
        <v>15</v>
      </c>
      <c r="AE85" s="80">
        <f t="shared" si="7"/>
        <v>10</v>
      </c>
      <c r="AF85" s="80">
        <f t="shared" si="7"/>
        <v>5443.6989999999996</v>
      </c>
      <c r="AG85" s="80">
        <f t="shared" si="7"/>
        <v>9038.5115100000003</v>
      </c>
      <c r="AH85" s="80">
        <f t="shared" si="7"/>
        <v>0</v>
      </c>
      <c r="AI85" s="80">
        <f t="shared" si="7"/>
        <v>1912.94074</v>
      </c>
      <c r="AJ85" s="80">
        <f t="shared" si="7"/>
        <v>0</v>
      </c>
      <c r="AK85" s="80">
        <f t="shared" si="7"/>
        <v>0</v>
      </c>
      <c r="AL85" s="80">
        <f t="shared" si="7"/>
        <v>25.015000000000001</v>
      </c>
      <c r="AM85" s="80">
        <f t="shared" si="7"/>
        <v>0</v>
      </c>
      <c r="AN85" s="80">
        <f t="shared" si="7"/>
        <v>0</v>
      </c>
      <c r="AO85" s="80">
        <f t="shared" si="7"/>
        <v>0</v>
      </c>
      <c r="AP85" s="80">
        <f t="shared" si="7"/>
        <v>7279.2289499999997</v>
      </c>
      <c r="AQ85" s="80">
        <f t="shared" si="7"/>
        <v>23699.395199999999</v>
      </c>
      <c r="AR85" s="80">
        <f t="shared" si="7"/>
        <v>91</v>
      </c>
      <c r="AS85" s="80">
        <f t="shared" si="7"/>
        <v>253</v>
      </c>
      <c r="AT85" s="80">
        <f t="shared" si="7"/>
        <v>84</v>
      </c>
      <c r="AU85" s="80">
        <f t="shared" si="7"/>
        <v>46</v>
      </c>
      <c r="AV85" s="80">
        <f t="shared" si="7"/>
        <v>1438</v>
      </c>
      <c r="AW85" s="80">
        <f t="shared" si="7"/>
        <v>758</v>
      </c>
      <c r="AX85" s="80">
        <f t="shared" si="7"/>
        <v>867</v>
      </c>
      <c r="BB85" s="89"/>
    </row>
    <row r="86" spans="1:54" s="83" customFormat="1" x14ac:dyDescent="0.2">
      <c r="A86" s="94" t="s">
        <v>14</v>
      </c>
      <c r="B86" s="20">
        <v>2014</v>
      </c>
      <c r="C86" s="80">
        <f t="shared" si="7"/>
        <v>392</v>
      </c>
      <c r="D86" s="80">
        <f t="shared" si="7"/>
        <v>43</v>
      </c>
      <c r="E86" s="80">
        <f t="shared" si="7"/>
        <v>261</v>
      </c>
      <c r="F86" s="80">
        <f t="shared" si="7"/>
        <v>155</v>
      </c>
      <c r="G86" s="80">
        <f t="shared" si="7"/>
        <v>23</v>
      </c>
      <c r="H86" s="80">
        <f t="shared" si="7"/>
        <v>12</v>
      </c>
      <c r="I86" s="80">
        <f t="shared" si="7"/>
        <v>9</v>
      </c>
      <c r="J86" s="80">
        <f t="shared" si="7"/>
        <v>5</v>
      </c>
      <c r="K86" s="80">
        <f t="shared" si="7"/>
        <v>35</v>
      </c>
      <c r="L86" s="80">
        <f t="shared" si="7"/>
        <v>0</v>
      </c>
      <c r="M86" s="80">
        <f t="shared" si="7"/>
        <v>77.849999999999994</v>
      </c>
      <c r="N86" s="81">
        <f t="shared" si="7"/>
        <v>32.85</v>
      </c>
      <c r="O86" s="81">
        <f t="shared" si="7"/>
        <v>10.4</v>
      </c>
      <c r="P86" s="81">
        <f t="shared" si="7"/>
        <v>25.6</v>
      </c>
      <c r="Q86" s="81">
        <f t="shared" si="7"/>
        <v>9</v>
      </c>
      <c r="R86" s="81">
        <f t="shared" si="7"/>
        <v>43453.265120000011</v>
      </c>
      <c r="S86" s="80">
        <f t="shared" si="7"/>
        <v>39</v>
      </c>
      <c r="T86" s="80">
        <f t="shared" si="7"/>
        <v>8</v>
      </c>
      <c r="U86" s="80">
        <f t="shared" si="7"/>
        <v>2</v>
      </c>
      <c r="V86" s="80">
        <f t="shared" si="7"/>
        <v>49</v>
      </c>
      <c r="W86" s="80">
        <f t="shared" si="7"/>
        <v>53</v>
      </c>
      <c r="X86" s="80">
        <f t="shared" si="7"/>
        <v>1</v>
      </c>
      <c r="Y86" s="80">
        <f t="shared" si="7"/>
        <v>0</v>
      </c>
      <c r="Z86" s="80">
        <f t="shared" si="7"/>
        <v>54</v>
      </c>
      <c r="AA86" s="80">
        <f t="shared" si="7"/>
        <v>7</v>
      </c>
      <c r="AB86" s="80">
        <f t="shared" si="7"/>
        <v>17</v>
      </c>
      <c r="AC86" s="80">
        <f t="shared" si="7"/>
        <v>0</v>
      </c>
      <c r="AD86" s="80">
        <f t="shared" si="7"/>
        <v>17</v>
      </c>
      <c r="AE86" s="80">
        <f t="shared" si="7"/>
        <v>4</v>
      </c>
      <c r="AF86" s="80">
        <f t="shared" si="7"/>
        <v>4837.7997400000004</v>
      </c>
      <c r="AG86" s="80">
        <f t="shared" si="7"/>
        <v>11257.642</v>
      </c>
      <c r="AH86" s="80">
        <f t="shared" si="7"/>
        <v>202.9665</v>
      </c>
      <c r="AI86" s="80">
        <f t="shared" si="7"/>
        <v>1622.8324600000001</v>
      </c>
      <c r="AJ86" s="80">
        <f t="shared" si="7"/>
        <v>252.5</v>
      </c>
      <c r="AK86" s="80">
        <f t="shared" si="7"/>
        <v>0</v>
      </c>
      <c r="AL86" s="80">
        <f t="shared" si="7"/>
        <v>13.795</v>
      </c>
      <c r="AM86" s="80">
        <f t="shared" si="7"/>
        <v>1400.6969999999999</v>
      </c>
      <c r="AN86" s="80">
        <f t="shared" si="7"/>
        <v>0</v>
      </c>
      <c r="AO86" s="80">
        <f t="shared" si="7"/>
        <v>0</v>
      </c>
      <c r="AP86" s="80">
        <f t="shared" si="7"/>
        <v>7569.5943100000004</v>
      </c>
      <c r="AQ86" s="80">
        <f t="shared" si="7"/>
        <v>27157.827010000005</v>
      </c>
      <c r="AR86" s="80">
        <f t="shared" si="7"/>
        <v>93</v>
      </c>
      <c r="AS86" s="80">
        <f t="shared" si="7"/>
        <v>310</v>
      </c>
      <c r="AT86" s="80">
        <f t="shared" si="7"/>
        <v>90</v>
      </c>
      <c r="AU86" s="80">
        <f t="shared" si="7"/>
        <v>42</v>
      </c>
      <c r="AV86" s="80">
        <f t="shared" si="7"/>
        <v>1687</v>
      </c>
      <c r="AW86" s="80">
        <f t="shared" si="7"/>
        <v>565</v>
      </c>
      <c r="AX86" s="80">
        <f t="shared" si="7"/>
        <v>749</v>
      </c>
      <c r="BB86" s="89"/>
    </row>
    <row r="87" spans="1:54" s="83" customFormat="1" ht="12.75" x14ac:dyDescent="0.2">
      <c r="A87" s="94" t="s">
        <v>14</v>
      </c>
      <c r="B87" s="20">
        <v>2015</v>
      </c>
      <c r="C87" s="80">
        <f>C15+C24+C33+C42+C51+C60+C69+C78</f>
        <v>408</v>
      </c>
      <c r="D87" s="80">
        <f t="shared" si="7"/>
        <v>39</v>
      </c>
      <c r="E87" s="80">
        <f t="shared" si="7"/>
        <v>306</v>
      </c>
      <c r="F87" s="80">
        <f t="shared" si="7"/>
        <v>124</v>
      </c>
      <c r="G87" s="80">
        <f t="shared" si="7"/>
        <v>20</v>
      </c>
      <c r="H87" s="80">
        <f t="shared" si="7"/>
        <v>14</v>
      </c>
      <c r="I87" s="80">
        <f t="shared" si="7"/>
        <v>10</v>
      </c>
      <c r="J87" s="80">
        <f t="shared" si="7"/>
        <v>2</v>
      </c>
      <c r="K87" s="80">
        <f t="shared" si="7"/>
        <v>28</v>
      </c>
      <c r="L87" s="80">
        <f t="shared" si="7"/>
        <v>1</v>
      </c>
      <c r="M87" s="80">
        <f t="shared" si="7"/>
        <v>81.5</v>
      </c>
      <c r="N87" s="81">
        <f t="shared" si="7"/>
        <v>35.5</v>
      </c>
      <c r="O87" s="81">
        <f t="shared" si="7"/>
        <v>11.9</v>
      </c>
      <c r="P87" s="81">
        <f t="shared" si="7"/>
        <v>21.6</v>
      </c>
      <c r="Q87" s="81">
        <f t="shared" si="7"/>
        <v>12.5</v>
      </c>
      <c r="R87" s="81">
        <f t="shared" si="7"/>
        <v>49435.667000000001</v>
      </c>
      <c r="S87" s="80">
        <f t="shared" si="7"/>
        <v>44</v>
      </c>
      <c r="T87" s="80">
        <f t="shared" si="7"/>
        <v>19</v>
      </c>
      <c r="U87" s="80">
        <f t="shared" si="7"/>
        <v>0</v>
      </c>
      <c r="V87" s="80">
        <f>V15+V24+V33+V42+V51+V60+V69+V78</f>
        <v>63</v>
      </c>
      <c r="W87" s="80">
        <f t="shared" si="7"/>
        <v>90</v>
      </c>
      <c r="X87" s="80">
        <f t="shared" si="7"/>
        <v>0</v>
      </c>
      <c r="Y87" s="80">
        <f>Y15+Y24+Y33+Y42+Y51+Y60+Y69+Y78</f>
        <v>0</v>
      </c>
      <c r="Z87" s="80">
        <f>Z15+Z24+Z33+Z42+Z51+Z60+Z69+Z78</f>
        <v>90</v>
      </c>
      <c r="AA87" s="80">
        <f>AA15+AA24+AA33+AA42+AA51+AA60+AA69+AA78</f>
        <v>13</v>
      </c>
      <c r="AB87" s="80">
        <f t="shared" si="7"/>
        <v>18</v>
      </c>
      <c r="AC87" s="80">
        <f t="shared" si="7"/>
        <v>0</v>
      </c>
      <c r="AD87" s="80">
        <f t="shared" si="7"/>
        <v>18</v>
      </c>
      <c r="AE87" s="80">
        <f t="shared" si="7"/>
        <v>3</v>
      </c>
      <c r="AF87" s="80">
        <f t="shared" si="7"/>
        <v>8024.2300000000005</v>
      </c>
      <c r="AG87" s="80">
        <f t="shared" si="7"/>
        <v>10128.045</v>
      </c>
      <c r="AH87" s="80">
        <f t="shared" si="7"/>
        <v>112.27200000000001</v>
      </c>
      <c r="AI87" s="80">
        <f t="shared" si="7"/>
        <v>4638.201</v>
      </c>
      <c r="AJ87" s="80">
        <f t="shared" si="7"/>
        <v>7.4630000000000001</v>
      </c>
      <c r="AK87" s="80">
        <f t="shared" si="7"/>
        <v>0</v>
      </c>
      <c r="AL87" s="80">
        <f t="shared" si="7"/>
        <v>14.238</v>
      </c>
      <c r="AM87" s="80">
        <f t="shared" si="7"/>
        <v>0</v>
      </c>
      <c r="AN87" s="80">
        <f t="shared" si="7"/>
        <v>11.063000000000001</v>
      </c>
      <c r="AO87" s="80">
        <f t="shared" si="7"/>
        <v>0</v>
      </c>
      <c r="AP87" s="80">
        <f t="shared" si="7"/>
        <v>8757.4730000000018</v>
      </c>
      <c r="AQ87" s="80">
        <f t="shared" si="7"/>
        <v>31695.985000000001</v>
      </c>
      <c r="AR87" s="80">
        <f t="shared" si="7"/>
        <v>142</v>
      </c>
      <c r="AS87" s="80">
        <f t="shared" si="7"/>
        <v>393</v>
      </c>
      <c r="AT87" s="80">
        <f t="shared" si="7"/>
        <v>129</v>
      </c>
      <c r="AU87" s="80">
        <f t="shared" si="7"/>
        <v>43</v>
      </c>
      <c r="AV87" s="80">
        <f>AV15+AV24+AV33+AV42+AV51+AV60+AV69+AV78</f>
        <v>1425</v>
      </c>
      <c r="AW87" s="80">
        <f t="shared" si="7"/>
        <v>683</v>
      </c>
      <c r="AX87" s="80">
        <f t="shared" si="7"/>
        <v>884</v>
      </c>
      <c r="AZ87" s="84"/>
      <c r="BB87" s="89"/>
    </row>
    <row r="88" spans="1:54" ht="16.5" customHeight="1" x14ac:dyDescent="0.2">
      <c r="A88" s="20"/>
      <c r="B88" s="2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1"/>
      <c r="O88" s="81"/>
      <c r="P88" s="81"/>
      <c r="Q88" s="81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BA88" s="83"/>
      <c r="BB88" s="83"/>
    </row>
    <row r="89" spans="1:54" x14ac:dyDescent="0.2">
      <c r="A89" s="71" t="s">
        <v>15</v>
      </c>
      <c r="B89" s="2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1"/>
      <c r="O89" s="81"/>
      <c r="P89" s="81"/>
      <c r="Q89" s="81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BA89" s="83"/>
      <c r="BB89" s="83"/>
    </row>
    <row r="90" spans="1:54" x14ac:dyDescent="0.2">
      <c r="A90" s="20" t="s">
        <v>16</v>
      </c>
      <c r="B90" s="20">
        <v>2007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/>
      <c r="I90" s="80"/>
      <c r="J90" s="80"/>
      <c r="K90" s="80">
        <v>0</v>
      </c>
      <c r="L90" s="80"/>
      <c r="M90" s="80">
        <v>0.2</v>
      </c>
      <c r="N90" s="81">
        <v>0.1</v>
      </c>
      <c r="O90" s="81">
        <v>0.1</v>
      </c>
      <c r="P90" s="81">
        <v>0</v>
      </c>
      <c r="Q90" s="81">
        <v>0</v>
      </c>
      <c r="R90" s="81">
        <v>200</v>
      </c>
      <c r="S90" s="80">
        <v>0</v>
      </c>
      <c r="T90" s="80">
        <v>0</v>
      </c>
      <c r="U90" s="80">
        <v>0</v>
      </c>
      <c r="V90" s="80">
        <v>0</v>
      </c>
      <c r="W90" s="80"/>
      <c r="X90" s="80"/>
      <c r="Y90" s="80"/>
      <c r="Z90" s="80">
        <v>0</v>
      </c>
      <c r="AA90" s="80">
        <v>0</v>
      </c>
      <c r="AB90" s="80">
        <v>0</v>
      </c>
      <c r="AC90" s="80">
        <v>0</v>
      </c>
      <c r="AD90" s="80">
        <v>0</v>
      </c>
      <c r="AE90" s="80">
        <v>0</v>
      </c>
      <c r="AF90" s="80">
        <v>0</v>
      </c>
      <c r="AG90" s="80">
        <v>0</v>
      </c>
      <c r="AH90" s="80">
        <v>0</v>
      </c>
      <c r="AI90" s="80">
        <v>0</v>
      </c>
      <c r="AJ90" s="80" t="s">
        <v>6</v>
      </c>
      <c r="AK90" s="80" t="s">
        <v>6</v>
      </c>
      <c r="AL90" s="80" t="s">
        <v>6</v>
      </c>
      <c r="AM90" s="80" t="s">
        <v>6</v>
      </c>
      <c r="AN90" s="80">
        <v>0</v>
      </c>
      <c r="AO90" s="80">
        <v>0</v>
      </c>
      <c r="AP90" s="80">
        <v>0</v>
      </c>
      <c r="AQ90" s="80">
        <v>0</v>
      </c>
      <c r="AR90" s="80">
        <v>4</v>
      </c>
      <c r="AS90" s="80">
        <v>0</v>
      </c>
      <c r="AT90" s="80">
        <v>0</v>
      </c>
      <c r="AU90" s="80">
        <v>0</v>
      </c>
      <c r="AV90" s="80" t="s">
        <v>6</v>
      </c>
      <c r="AW90" s="80" t="s">
        <v>6</v>
      </c>
      <c r="AX90" s="80" t="s">
        <v>6</v>
      </c>
      <c r="AZ90" s="83"/>
      <c r="BA90" s="83"/>
      <c r="BB90" s="83"/>
    </row>
    <row r="91" spans="1:54" x14ac:dyDescent="0.2">
      <c r="A91" s="20" t="s">
        <v>16</v>
      </c>
      <c r="B91" s="20">
        <v>2008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0"/>
      <c r="I91" s="80"/>
      <c r="J91" s="80"/>
      <c r="K91" s="80">
        <v>0</v>
      </c>
      <c r="L91" s="80"/>
      <c r="M91" s="80">
        <v>0.2</v>
      </c>
      <c r="N91" s="81">
        <v>0.2</v>
      </c>
      <c r="O91" s="81">
        <v>0</v>
      </c>
      <c r="P91" s="81">
        <v>0</v>
      </c>
      <c r="Q91" s="81">
        <v>0</v>
      </c>
      <c r="R91" s="81">
        <v>0</v>
      </c>
      <c r="S91" s="80">
        <v>0</v>
      </c>
      <c r="T91" s="80">
        <v>0</v>
      </c>
      <c r="U91" s="80">
        <v>0</v>
      </c>
      <c r="V91" s="80">
        <v>0</v>
      </c>
      <c r="W91" s="80"/>
      <c r="X91" s="80"/>
      <c r="Y91" s="80"/>
      <c r="Z91" s="80">
        <v>0</v>
      </c>
      <c r="AA91" s="80">
        <v>0</v>
      </c>
      <c r="AB91" s="80">
        <v>0</v>
      </c>
      <c r="AC91" s="80">
        <v>0</v>
      </c>
      <c r="AD91" s="80">
        <v>0</v>
      </c>
      <c r="AE91" s="80">
        <v>0</v>
      </c>
      <c r="AF91" s="80">
        <v>0</v>
      </c>
      <c r="AG91" s="80">
        <v>0</v>
      </c>
      <c r="AH91" s="80">
        <v>0</v>
      </c>
      <c r="AI91" s="80">
        <v>0</v>
      </c>
      <c r="AJ91" s="80">
        <v>0</v>
      </c>
      <c r="AK91" s="80" t="s">
        <v>6</v>
      </c>
      <c r="AL91" s="80" t="s">
        <v>6</v>
      </c>
      <c r="AM91" s="80">
        <v>0</v>
      </c>
      <c r="AN91" s="80" t="s">
        <v>6</v>
      </c>
      <c r="AO91" s="80" t="s">
        <v>6</v>
      </c>
      <c r="AP91" s="80">
        <v>0</v>
      </c>
      <c r="AQ91" s="80">
        <v>0</v>
      </c>
      <c r="AR91" s="80">
        <v>3</v>
      </c>
      <c r="AS91" s="80">
        <v>0</v>
      </c>
      <c r="AT91" s="80">
        <v>0</v>
      </c>
      <c r="AU91" s="80">
        <v>0</v>
      </c>
      <c r="AV91" s="80" t="s">
        <v>6</v>
      </c>
      <c r="AW91" s="80" t="s">
        <v>6</v>
      </c>
      <c r="AX91" s="80" t="s">
        <v>6</v>
      </c>
      <c r="BA91" s="83"/>
      <c r="BB91" s="83"/>
    </row>
    <row r="92" spans="1:54" x14ac:dyDescent="0.2">
      <c r="A92" s="20" t="s">
        <v>16</v>
      </c>
      <c r="B92" s="20">
        <v>2009</v>
      </c>
      <c r="C92" s="80">
        <v>2</v>
      </c>
      <c r="D92" s="80">
        <v>0</v>
      </c>
      <c r="E92" s="80">
        <v>1</v>
      </c>
      <c r="F92" s="80">
        <v>1</v>
      </c>
      <c r="G92" s="80">
        <v>0</v>
      </c>
      <c r="H92" s="80"/>
      <c r="I92" s="80"/>
      <c r="J92" s="80"/>
      <c r="K92" s="80">
        <v>0</v>
      </c>
      <c r="L92" s="80"/>
      <c r="M92" s="80">
        <v>0.2</v>
      </c>
      <c r="N92" s="81">
        <v>0.2</v>
      </c>
      <c r="O92" s="81">
        <v>0</v>
      </c>
      <c r="P92" s="81">
        <v>0</v>
      </c>
      <c r="Q92" s="81">
        <v>0</v>
      </c>
      <c r="R92" s="81">
        <v>0</v>
      </c>
      <c r="S92" s="80">
        <v>0</v>
      </c>
      <c r="T92" s="80">
        <v>0</v>
      </c>
      <c r="U92" s="80">
        <v>0</v>
      </c>
      <c r="V92" s="80">
        <v>0</v>
      </c>
      <c r="W92" s="80"/>
      <c r="X92" s="80"/>
      <c r="Y92" s="80"/>
      <c r="Z92" s="80">
        <v>0</v>
      </c>
      <c r="AA92" s="80">
        <v>0</v>
      </c>
      <c r="AB92" s="80">
        <v>0</v>
      </c>
      <c r="AC92" s="80">
        <v>0</v>
      </c>
      <c r="AD92" s="80">
        <v>0</v>
      </c>
      <c r="AE92" s="80">
        <v>0</v>
      </c>
      <c r="AF92" s="80">
        <v>0</v>
      </c>
      <c r="AG92" s="80">
        <v>0</v>
      </c>
      <c r="AH92" s="80">
        <v>0</v>
      </c>
      <c r="AI92" s="80">
        <v>0</v>
      </c>
      <c r="AJ92" s="80">
        <v>0</v>
      </c>
      <c r="AK92" s="80">
        <v>0</v>
      </c>
      <c r="AL92" s="80">
        <v>0</v>
      </c>
      <c r="AM92" s="80">
        <v>0</v>
      </c>
      <c r="AN92" s="80">
        <v>0</v>
      </c>
      <c r="AO92" s="80">
        <v>0</v>
      </c>
      <c r="AP92" s="80">
        <v>0</v>
      </c>
      <c r="AQ92" s="80">
        <v>0</v>
      </c>
      <c r="AR92" s="80">
        <v>3</v>
      </c>
      <c r="AS92" s="80">
        <v>0</v>
      </c>
      <c r="AT92" s="80">
        <v>0</v>
      </c>
      <c r="AU92" s="80">
        <v>0</v>
      </c>
      <c r="AV92" s="80"/>
      <c r="AW92" s="80"/>
      <c r="AX92" s="80"/>
      <c r="BA92" s="83"/>
      <c r="BB92" s="83"/>
    </row>
    <row r="93" spans="1:54" x14ac:dyDescent="0.2">
      <c r="A93" s="20" t="s">
        <v>16</v>
      </c>
      <c r="B93" s="20">
        <v>2010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0"/>
      <c r="I93" s="80"/>
      <c r="J93" s="80"/>
      <c r="K93" s="80">
        <v>0</v>
      </c>
      <c r="L93" s="80"/>
      <c r="M93" s="80">
        <v>0.1</v>
      </c>
      <c r="N93" s="81">
        <v>0.1</v>
      </c>
      <c r="O93" s="81">
        <v>0</v>
      </c>
      <c r="P93" s="81">
        <v>0</v>
      </c>
      <c r="Q93" s="81">
        <v>0</v>
      </c>
      <c r="R93" s="81">
        <v>102</v>
      </c>
      <c r="S93" s="80">
        <v>0</v>
      </c>
      <c r="T93" s="80">
        <v>0</v>
      </c>
      <c r="U93" s="80">
        <v>0</v>
      </c>
      <c r="V93" s="80">
        <v>0</v>
      </c>
      <c r="W93" s="80"/>
      <c r="X93" s="80"/>
      <c r="Y93" s="80"/>
      <c r="Z93" s="80">
        <v>0</v>
      </c>
      <c r="AA93" s="80">
        <v>0</v>
      </c>
      <c r="AB93" s="80">
        <v>0</v>
      </c>
      <c r="AC93" s="80">
        <v>0</v>
      </c>
      <c r="AD93" s="80">
        <v>0</v>
      </c>
      <c r="AE93" s="80">
        <v>0</v>
      </c>
      <c r="AF93" s="80">
        <v>0</v>
      </c>
      <c r="AG93" s="80">
        <v>0</v>
      </c>
      <c r="AH93" s="80">
        <v>0</v>
      </c>
      <c r="AI93" s="80">
        <v>0</v>
      </c>
      <c r="AJ93" s="80">
        <v>0</v>
      </c>
      <c r="AK93" s="80">
        <v>0</v>
      </c>
      <c r="AL93" s="80">
        <v>0</v>
      </c>
      <c r="AM93" s="80">
        <v>0</v>
      </c>
      <c r="AN93" s="80">
        <v>0</v>
      </c>
      <c r="AO93" s="80">
        <v>0</v>
      </c>
      <c r="AP93" s="80">
        <v>0</v>
      </c>
      <c r="AQ93" s="80">
        <v>0</v>
      </c>
      <c r="AR93" s="80">
        <v>2</v>
      </c>
      <c r="AS93" s="80">
        <v>0</v>
      </c>
      <c r="AT93" s="80">
        <v>0</v>
      </c>
      <c r="AU93" s="80">
        <v>0</v>
      </c>
      <c r="AV93" s="80"/>
      <c r="AW93" s="80"/>
      <c r="AX93" s="80"/>
      <c r="BA93" s="83"/>
      <c r="BB93" s="83"/>
    </row>
    <row r="94" spans="1:54" x14ac:dyDescent="0.2">
      <c r="A94" s="82" t="s">
        <v>16</v>
      </c>
      <c r="B94" s="20">
        <v>2011</v>
      </c>
      <c r="C94" s="80">
        <v>0</v>
      </c>
      <c r="D94" s="80"/>
      <c r="E94" s="80">
        <v>0</v>
      </c>
      <c r="F94" s="80">
        <v>0</v>
      </c>
      <c r="G94" s="80"/>
      <c r="H94" s="80"/>
      <c r="I94" s="80"/>
      <c r="J94" s="80"/>
      <c r="K94" s="80">
        <v>0</v>
      </c>
      <c r="L94" s="80"/>
      <c r="M94" s="80">
        <v>0.2</v>
      </c>
      <c r="N94" s="81">
        <v>0.2</v>
      </c>
      <c r="O94" s="81"/>
      <c r="P94" s="81"/>
      <c r="Q94" s="81"/>
      <c r="R94" s="81">
        <v>150</v>
      </c>
      <c r="S94" s="80">
        <v>0</v>
      </c>
      <c r="T94" s="80">
        <v>0</v>
      </c>
      <c r="U94" s="80">
        <v>0</v>
      </c>
      <c r="V94" s="80">
        <v>0</v>
      </c>
      <c r="W94" s="80"/>
      <c r="X94" s="80"/>
      <c r="Y94" s="80"/>
      <c r="Z94" s="80">
        <v>0</v>
      </c>
      <c r="AA94" s="80">
        <v>0</v>
      </c>
      <c r="AB94" s="80">
        <v>0</v>
      </c>
      <c r="AC94" s="80">
        <v>0</v>
      </c>
      <c r="AD94" s="80">
        <v>0</v>
      </c>
      <c r="AE94" s="80">
        <v>0</v>
      </c>
      <c r="AF94" s="80">
        <v>0</v>
      </c>
      <c r="AG94" s="80">
        <v>0</v>
      </c>
      <c r="AH94" s="80">
        <v>0</v>
      </c>
      <c r="AI94" s="80">
        <v>0</v>
      </c>
      <c r="AJ94" s="80">
        <v>0</v>
      </c>
      <c r="AK94" s="80">
        <v>0</v>
      </c>
      <c r="AL94" s="80">
        <v>0</v>
      </c>
      <c r="AM94" s="80">
        <v>0</v>
      </c>
      <c r="AN94" s="80">
        <v>0</v>
      </c>
      <c r="AO94" s="80">
        <v>0</v>
      </c>
      <c r="AP94" s="80">
        <v>0</v>
      </c>
      <c r="AQ94" s="80">
        <v>0</v>
      </c>
      <c r="AR94" s="80">
        <v>2</v>
      </c>
      <c r="AS94" s="80"/>
      <c r="AT94" s="80"/>
      <c r="AU94" s="80">
        <v>0</v>
      </c>
      <c r="AV94" s="80"/>
      <c r="AW94" s="80">
        <v>3</v>
      </c>
      <c r="AX94" s="80">
        <v>6</v>
      </c>
      <c r="AZ94" s="83"/>
      <c r="BA94" s="83"/>
      <c r="BB94" s="83"/>
    </row>
    <row r="95" spans="1:54" s="83" customFormat="1" x14ac:dyDescent="0.2">
      <c r="A95" s="82" t="s">
        <v>16</v>
      </c>
      <c r="B95" s="82">
        <v>2012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0.4</v>
      </c>
      <c r="N95" s="81">
        <v>0.4</v>
      </c>
      <c r="O95" s="81">
        <v>0</v>
      </c>
      <c r="P95" s="81">
        <v>0</v>
      </c>
      <c r="Q95" s="81">
        <v>0</v>
      </c>
      <c r="R95" s="81">
        <v>0</v>
      </c>
      <c r="S95" s="80">
        <v>0</v>
      </c>
      <c r="T95" s="80">
        <v>0</v>
      </c>
      <c r="U95" s="80">
        <v>0</v>
      </c>
      <c r="V95" s="80">
        <v>0</v>
      </c>
      <c r="W95" s="80">
        <v>0</v>
      </c>
      <c r="X95" s="80">
        <v>0</v>
      </c>
      <c r="Y95" s="80">
        <v>0</v>
      </c>
      <c r="Z95" s="80">
        <v>0</v>
      </c>
      <c r="AA95" s="80">
        <v>0</v>
      </c>
      <c r="AB95" s="80">
        <v>0</v>
      </c>
      <c r="AC95" s="80">
        <v>0</v>
      </c>
      <c r="AD95" s="80">
        <v>0</v>
      </c>
      <c r="AE95" s="80">
        <v>0</v>
      </c>
      <c r="AF95" s="80">
        <v>0</v>
      </c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>
        <v>0</v>
      </c>
      <c r="AR95" s="80">
        <v>3</v>
      </c>
      <c r="AS95" s="80">
        <v>0</v>
      </c>
      <c r="AT95" s="80"/>
      <c r="AU95" s="80">
        <v>0</v>
      </c>
      <c r="AV95" s="80">
        <v>32</v>
      </c>
      <c r="AW95" s="80">
        <v>12</v>
      </c>
      <c r="AX95" s="80">
        <v>11</v>
      </c>
    </row>
    <row r="96" spans="1:54" s="83" customFormat="1" x14ac:dyDescent="0.2">
      <c r="A96" s="82" t="s">
        <v>16</v>
      </c>
      <c r="B96" s="82">
        <v>2013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0.1</v>
      </c>
      <c r="N96" s="81">
        <v>0.1</v>
      </c>
      <c r="O96" s="81">
        <v>0</v>
      </c>
      <c r="P96" s="81">
        <v>0</v>
      </c>
      <c r="Q96" s="81">
        <v>0</v>
      </c>
      <c r="R96" s="81">
        <v>89.159000000000006</v>
      </c>
      <c r="S96" s="80">
        <v>0</v>
      </c>
      <c r="T96" s="80">
        <v>0</v>
      </c>
      <c r="U96" s="80">
        <v>0</v>
      </c>
      <c r="V96" s="80">
        <v>0</v>
      </c>
      <c r="W96" s="80">
        <v>0</v>
      </c>
      <c r="X96" s="80">
        <v>0</v>
      </c>
      <c r="Y96" s="80">
        <v>0</v>
      </c>
      <c r="Z96" s="80">
        <v>0</v>
      </c>
      <c r="AA96" s="80">
        <v>0</v>
      </c>
      <c r="AB96" s="80">
        <v>0</v>
      </c>
      <c r="AC96" s="80">
        <v>0</v>
      </c>
      <c r="AD96" s="80">
        <v>0</v>
      </c>
      <c r="AE96" s="80">
        <v>0</v>
      </c>
      <c r="AF96" s="80">
        <v>0</v>
      </c>
      <c r="AG96" s="80">
        <v>0</v>
      </c>
      <c r="AH96" s="80">
        <v>0</v>
      </c>
      <c r="AI96" s="80">
        <v>0</v>
      </c>
      <c r="AJ96" s="80">
        <v>0</v>
      </c>
      <c r="AK96" s="80">
        <v>0</v>
      </c>
      <c r="AL96" s="80">
        <v>0</v>
      </c>
      <c r="AM96" s="80">
        <v>0</v>
      </c>
      <c r="AN96" s="80">
        <v>0</v>
      </c>
      <c r="AO96" s="80">
        <v>0</v>
      </c>
      <c r="AP96" s="80">
        <v>0</v>
      </c>
      <c r="AQ96" s="80">
        <v>0</v>
      </c>
      <c r="AR96" s="80">
        <v>2</v>
      </c>
      <c r="AS96" s="80">
        <v>0</v>
      </c>
      <c r="AT96" s="80">
        <v>0</v>
      </c>
      <c r="AU96" s="80">
        <v>0</v>
      </c>
      <c r="AV96" s="80">
        <v>3</v>
      </c>
      <c r="AW96" s="80">
        <v>9</v>
      </c>
      <c r="AX96" s="80">
        <v>20</v>
      </c>
      <c r="BB96" s="89"/>
    </row>
    <row r="97" spans="1:54" s="83" customFormat="1" x14ac:dyDescent="0.2">
      <c r="A97" s="82" t="s">
        <v>16</v>
      </c>
      <c r="B97" s="20">
        <v>2014</v>
      </c>
      <c r="C97" s="80">
        <v>1</v>
      </c>
      <c r="D97" s="80">
        <v>0</v>
      </c>
      <c r="E97" s="80">
        <v>1</v>
      </c>
      <c r="F97" s="80">
        <v>1</v>
      </c>
      <c r="G97" s="80">
        <v>0</v>
      </c>
      <c r="H97" s="80">
        <v>0</v>
      </c>
      <c r="I97" s="80">
        <v>0</v>
      </c>
      <c r="J97" s="80">
        <v>0</v>
      </c>
      <c r="K97" s="80">
        <v>1</v>
      </c>
      <c r="L97" s="80">
        <v>0</v>
      </c>
      <c r="M97" s="80">
        <v>0.2</v>
      </c>
      <c r="N97" s="81">
        <v>0.2</v>
      </c>
      <c r="O97" s="81">
        <v>0</v>
      </c>
      <c r="P97" s="81">
        <v>0</v>
      </c>
      <c r="Q97" s="81">
        <v>0</v>
      </c>
      <c r="R97" s="81">
        <v>251.67135999999999</v>
      </c>
      <c r="S97" s="80">
        <v>0</v>
      </c>
      <c r="T97" s="80">
        <v>0</v>
      </c>
      <c r="U97" s="80">
        <v>0</v>
      </c>
      <c r="V97" s="80">
        <v>0</v>
      </c>
      <c r="W97" s="80">
        <v>0</v>
      </c>
      <c r="X97" s="80">
        <v>0</v>
      </c>
      <c r="Y97" s="80">
        <v>0</v>
      </c>
      <c r="Z97" s="80">
        <v>0</v>
      </c>
      <c r="AA97" s="80">
        <v>0</v>
      </c>
      <c r="AB97" s="80">
        <v>0</v>
      </c>
      <c r="AC97" s="80">
        <v>0</v>
      </c>
      <c r="AD97" s="80">
        <v>0</v>
      </c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>
        <v>3</v>
      </c>
      <c r="AS97" s="80"/>
      <c r="AT97" s="80"/>
      <c r="AU97" s="80"/>
      <c r="AV97" s="80">
        <v>26</v>
      </c>
      <c r="AW97" s="80">
        <v>16</v>
      </c>
      <c r="AX97" s="80">
        <v>7</v>
      </c>
      <c r="BB97" s="89"/>
    </row>
    <row r="98" spans="1:54" s="83" customFormat="1" ht="12.75" x14ac:dyDescent="0.2">
      <c r="A98" s="82" t="s">
        <v>16</v>
      </c>
      <c r="B98" s="20">
        <v>2015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0.2</v>
      </c>
      <c r="N98" s="81">
        <v>0.2</v>
      </c>
      <c r="O98" s="81">
        <v>0</v>
      </c>
      <c r="P98" s="81">
        <v>0</v>
      </c>
      <c r="Q98" s="81">
        <v>0</v>
      </c>
      <c r="R98" s="81">
        <v>85.722999999999999</v>
      </c>
      <c r="S98" s="80">
        <v>0</v>
      </c>
      <c r="T98" s="80">
        <v>0</v>
      </c>
      <c r="U98" s="80">
        <v>0</v>
      </c>
      <c r="V98" s="80">
        <v>0</v>
      </c>
      <c r="W98" s="80">
        <v>1</v>
      </c>
      <c r="X98" s="80">
        <v>0</v>
      </c>
      <c r="Y98" s="80">
        <v>0</v>
      </c>
      <c r="Z98" s="80">
        <v>1</v>
      </c>
      <c r="AA98" s="80">
        <v>0</v>
      </c>
      <c r="AB98" s="80">
        <v>0</v>
      </c>
      <c r="AC98" s="80">
        <v>0</v>
      </c>
      <c r="AD98" s="80">
        <v>0</v>
      </c>
      <c r="AE98" s="80">
        <v>0</v>
      </c>
      <c r="AF98" s="80">
        <v>0</v>
      </c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>
        <v>1</v>
      </c>
      <c r="AS98" s="80">
        <v>1</v>
      </c>
      <c r="AT98" s="80">
        <v>1</v>
      </c>
      <c r="AU98" s="80">
        <v>0</v>
      </c>
      <c r="AV98" s="80">
        <v>22</v>
      </c>
      <c r="AW98" s="80">
        <v>10</v>
      </c>
      <c r="AX98" s="80">
        <v>13</v>
      </c>
      <c r="AZ98" s="84"/>
      <c r="BB98" s="89"/>
    </row>
    <row r="99" spans="1:54" x14ac:dyDescent="0.2">
      <c r="A99" s="20" t="s">
        <v>17</v>
      </c>
      <c r="B99" s="20">
        <v>2007</v>
      </c>
      <c r="C99" s="80">
        <v>5</v>
      </c>
      <c r="D99" s="80">
        <v>0</v>
      </c>
      <c r="E99" s="80">
        <v>4</v>
      </c>
      <c r="F99" s="80">
        <v>4</v>
      </c>
      <c r="G99" s="80">
        <v>0</v>
      </c>
      <c r="H99" s="80"/>
      <c r="I99" s="80"/>
      <c r="J99" s="80"/>
      <c r="K99" s="80">
        <v>4</v>
      </c>
      <c r="L99" s="80"/>
      <c r="M99" s="80">
        <v>4</v>
      </c>
      <c r="N99" s="81">
        <v>2</v>
      </c>
      <c r="O99" s="81">
        <v>1</v>
      </c>
      <c r="P99" s="81">
        <v>1</v>
      </c>
      <c r="Q99" s="81">
        <v>0</v>
      </c>
      <c r="R99" s="81">
        <v>3780</v>
      </c>
      <c r="S99" s="80">
        <v>1</v>
      </c>
      <c r="T99" s="80">
        <v>0</v>
      </c>
      <c r="U99" s="80">
        <v>0</v>
      </c>
      <c r="V99" s="80">
        <v>1</v>
      </c>
      <c r="W99" s="80"/>
      <c r="X99" s="80"/>
      <c r="Y99" s="80"/>
      <c r="Z99" s="80">
        <v>0</v>
      </c>
      <c r="AA99" s="80">
        <v>0</v>
      </c>
      <c r="AB99" s="80">
        <v>0</v>
      </c>
      <c r="AC99" s="80">
        <v>0</v>
      </c>
      <c r="AD99" s="80">
        <v>0</v>
      </c>
      <c r="AE99" s="80">
        <v>0</v>
      </c>
      <c r="AF99" s="80">
        <v>8880</v>
      </c>
      <c r="AG99" s="80">
        <v>0</v>
      </c>
      <c r="AH99" s="80">
        <v>0</v>
      </c>
      <c r="AI99" s="80">
        <v>0</v>
      </c>
      <c r="AJ99" s="80"/>
      <c r="AK99" s="80"/>
      <c r="AL99" s="80"/>
      <c r="AM99" s="80"/>
      <c r="AN99" s="80">
        <v>0</v>
      </c>
      <c r="AO99" s="80">
        <v>0</v>
      </c>
      <c r="AP99" s="80">
        <v>0</v>
      </c>
      <c r="AQ99" s="80">
        <v>8880</v>
      </c>
      <c r="AR99" s="80">
        <v>21</v>
      </c>
      <c r="AS99" s="80">
        <v>9</v>
      </c>
      <c r="AT99" s="80">
        <v>8</v>
      </c>
      <c r="AU99" s="80">
        <v>0</v>
      </c>
      <c r="AV99" s="80" t="s">
        <v>6</v>
      </c>
      <c r="AW99" s="80" t="s">
        <v>6</v>
      </c>
      <c r="AX99" s="80" t="s">
        <v>6</v>
      </c>
      <c r="AZ99" s="83"/>
      <c r="BA99" s="83"/>
      <c r="BB99" s="83"/>
    </row>
    <row r="100" spans="1:54" x14ac:dyDescent="0.2">
      <c r="A100" s="20" t="s">
        <v>17</v>
      </c>
      <c r="B100" s="20">
        <v>2008</v>
      </c>
      <c r="C100" s="80">
        <v>4</v>
      </c>
      <c r="D100" s="80">
        <v>1</v>
      </c>
      <c r="E100" s="80">
        <v>4</v>
      </c>
      <c r="F100" s="80">
        <v>3</v>
      </c>
      <c r="G100" s="80">
        <v>0</v>
      </c>
      <c r="H100" s="80"/>
      <c r="I100" s="80"/>
      <c r="J100" s="80"/>
      <c r="K100" s="80">
        <v>2</v>
      </c>
      <c r="L100" s="80"/>
      <c r="M100" s="80">
        <v>2.5</v>
      </c>
      <c r="N100" s="81">
        <v>1.5</v>
      </c>
      <c r="O100" s="81">
        <v>0.5</v>
      </c>
      <c r="P100" s="81">
        <v>0.5</v>
      </c>
      <c r="Q100" s="81">
        <v>0</v>
      </c>
      <c r="R100" s="81">
        <v>3444</v>
      </c>
      <c r="S100" s="80">
        <v>1</v>
      </c>
      <c r="T100" s="80">
        <v>0</v>
      </c>
      <c r="U100" s="80">
        <v>0</v>
      </c>
      <c r="V100" s="80">
        <v>1</v>
      </c>
      <c r="W100" s="80"/>
      <c r="X100" s="80"/>
      <c r="Y100" s="80"/>
      <c r="Z100" s="80">
        <v>0</v>
      </c>
      <c r="AA100" s="80">
        <v>1</v>
      </c>
      <c r="AB100" s="80">
        <v>0</v>
      </c>
      <c r="AC100" s="80">
        <v>0</v>
      </c>
      <c r="AD100" s="80">
        <v>0</v>
      </c>
      <c r="AE100" s="80">
        <v>0</v>
      </c>
      <c r="AF100" s="80">
        <v>49150</v>
      </c>
      <c r="AG100" s="80">
        <v>0</v>
      </c>
      <c r="AH100" s="80">
        <v>0</v>
      </c>
      <c r="AI100" s="80">
        <v>0</v>
      </c>
      <c r="AJ100" s="80">
        <v>0</v>
      </c>
      <c r="AK100" s="80"/>
      <c r="AL100" s="80"/>
      <c r="AM100" s="80">
        <v>0</v>
      </c>
      <c r="AN100" s="80"/>
      <c r="AO100" s="80"/>
      <c r="AP100" s="80">
        <v>0</v>
      </c>
      <c r="AQ100" s="80">
        <v>49150</v>
      </c>
      <c r="AR100" s="80">
        <v>22</v>
      </c>
      <c r="AS100" s="80">
        <v>9</v>
      </c>
      <c r="AT100" s="80">
        <v>9</v>
      </c>
      <c r="AU100" s="80">
        <v>0</v>
      </c>
      <c r="AV100" s="80"/>
      <c r="AW100" s="80"/>
      <c r="AX100" s="80"/>
      <c r="BA100" s="83"/>
      <c r="BB100" s="83"/>
    </row>
    <row r="101" spans="1:54" x14ac:dyDescent="0.2">
      <c r="A101" s="20" t="s">
        <v>17</v>
      </c>
      <c r="B101" s="20">
        <v>2009</v>
      </c>
      <c r="C101" s="80">
        <v>4</v>
      </c>
      <c r="D101" s="80">
        <v>2</v>
      </c>
      <c r="E101" s="80">
        <v>4</v>
      </c>
      <c r="F101" s="80">
        <v>2</v>
      </c>
      <c r="G101" s="80">
        <v>1</v>
      </c>
      <c r="H101" s="80"/>
      <c r="I101" s="80"/>
      <c r="J101" s="80"/>
      <c r="K101" s="80">
        <v>0</v>
      </c>
      <c r="L101" s="80"/>
      <c r="M101" s="80">
        <v>2</v>
      </c>
      <c r="N101" s="81">
        <v>1</v>
      </c>
      <c r="O101" s="81">
        <v>0.5</v>
      </c>
      <c r="P101" s="81">
        <v>0.5</v>
      </c>
      <c r="Q101" s="81">
        <v>0</v>
      </c>
      <c r="R101" s="81">
        <v>3151</v>
      </c>
      <c r="S101" s="80">
        <v>0</v>
      </c>
      <c r="T101" s="80">
        <v>0</v>
      </c>
      <c r="U101" s="80">
        <v>0</v>
      </c>
      <c r="V101" s="80">
        <v>0</v>
      </c>
      <c r="W101" s="80"/>
      <c r="X101" s="80"/>
      <c r="Y101" s="80"/>
      <c r="Z101" s="80">
        <v>1</v>
      </c>
      <c r="AA101" s="80">
        <v>0</v>
      </c>
      <c r="AB101" s="80">
        <v>0</v>
      </c>
      <c r="AC101" s="80">
        <v>0</v>
      </c>
      <c r="AD101" s="80">
        <v>0</v>
      </c>
      <c r="AE101" s="80">
        <v>0</v>
      </c>
      <c r="AF101" s="80">
        <v>52395</v>
      </c>
      <c r="AG101" s="80">
        <v>0</v>
      </c>
      <c r="AH101" s="80">
        <v>0</v>
      </c>
      <c r="AI101" s="80">
        <v>0</v>
      </c>
      <c r="AJ101" s="80">
        <v>0</v>
      </c>
      <c r="AK101" s="80">
        <v>0</v>
      </c>
      <c r="AL101" s="80">
        <v>0</v>
      </c>
      <c r="AM101" s="80">
        <v>0</v>
      </c>
      <c r="AN101" s="80">
        <v>0</v>
      </c>
      <c r="AO101" s="80">
        <v>0</v>
      </c>
      <c r="AP101" s="80">
        <v>0</v>
      </c>
      <c r="AQ101" s="80">
        <v>52395</v>
      </c>
      <c r="AR101" s="80">
        <v>11</v>
      </c>
      <c r="AS101" s="80">
        <v>4</v>
      </c>
      <c r="AT101" s="80">
        <v>4</v>
      </c>
      <c r="AU101" s="80">
        <v>0</v>
      </c>
      <c r="AV101" s="80"/>
      <c r="AW101" s="80"/>
      <c r="AX101" s="80"/>
      <c r="BA101" s="83"/>
      <c r="BB101" s="83"/>
    </row>
    <row r="102" spans="1:54" x14ac:dyDescent="0.2">
      <c r="A102" s="20" t="s">
        <v>17</v>
      </c>
      <c r="B102" s="20">
        <v>2010</v>
      </c>
      <c r="C102" s="80">
        <v>4</v>
      </c>
      <c r="D102" s="80">
        <v>0</v>
      </c>
      <c r="E102" s="80">
        <v>3</v>
      </c>
      <c r="F102" s="80">
        <v>2</v>
      </c>
      <c r="G102" s="80">
        <v>0</v>
      </c>
      <c r="H102" s="80"/>
      <c r="I102" s="80"/>
      <c r="J102" s="80"/>
      <c r="K102" s="80">
        <v>3</v>
      </c>
      <c r="L102" s="80"/>
      <c r="M102" s="80">
        <v>2</v>
      </c>
      <c r="N102" s="81">
        <v>1</v>
      </c>
      <c r="O102" s="81">
        <v>0.5</v>
      </c>
      <c r="P102" s="81">
        <v>0.5</v>
      </c>
      <c r="Q102" s="81">
        <v>0</v>
      </c>
      <c r="R102" s="81">
        <v>3875</v>
      </c>
      <c r="S102" s="80">
        <v>0</v>
      </c>
      <c r="T102" s="80">
        <v>0</v>
      </c>
      <c r="U102" s="80">
        <v>0</v>
      </c>
      <c r="V102" s="80">
        <v>0</v>
      </c>
      <c r="W102" s="80"/>
      <c r="X102" s="80"/>
      <c r="Y102" s="80"/>
      <c r="Z102" s="80">
        <v>0</v>
      </c>
      <c r="AA102" s="80">
        <v>0</v>
      </c>
      <c r="AB102" s="80">
        <v>0</v>
      </c>
      <c r="AC102" s="80">
        <v>0</v>
      </c>
      <c r="AD102" s="80">
        <v>0</v>
      </c>
      <c r="AE102" s="80">
        <v>0</v>
      </c>
      <c r="AF102" s="80">
        <v>54850</v>
      </c>
      <c r="AG102" s="80">
        <v>0</v>
      </c>
      <c r="AH102" s="80">
        <v>0</v>
      </c>
      <c r="AI102" s="80">
        <v>9900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0</v>
      </c>
      <c r="AP102" s="80">
        <v>0</v>
      </c>
      <c r="AQ102" s="80">
        <v>64750</v>
      </c>
      <c r="AR102" s="80">
        <v>13</v>
      </c>
      <c r="AS102" s="80">
        <v>3</v>
      </c>
      <c r="AT102" s="80">
        <v>3</v>
      </c>
      <c r="AU102" s="80">
        <v>0</v>
      </c>
      <c r="AV102" s="80">
        <v>7</v>
      </c>
      <c r="AW102" s="80">
        <v>0</v>
      </c>
      <c r="AX102" s="80">
        <v>9</v>
      </c>
      <c r="BA102" s="83"/>
      <c r="BB102" s="83"/>
    </row>
    <row r="103" spans="1:54" x14ac:dyDescent="0.2">
      <c r="A103" s="20" t="s">
        <v>17</v>
      </c>
      <c r="B103" s="20">
        <v>2011</v>
      </c>
      <c r="C103" s="80">
        <v>6</v>
      </c>
      <c r="D103" s="80">
        <v>0</v>
      </c>
      <c r="E103" s="80">
        <v>6</v>
      </c>
      <c r="F103" s="80">
        <v>4</v>
      </c>
      <c r="G103" s="80">
        <v>0</v>
      </c>
      <c r="H103" s="80"/>
      <c r="I103" s="80"/>
      <c r="J103" s="80"/>
      <c r="K103" s="80">
        <v>4</v>
      </c>
      <c r="L103" s="80"/>
      <c r="M103" s="80">
        <v>2</v>
      </c>
      <c r="N103" s="81">
        <v>1</v>
      </c>
      <c r="O103" s="81">
        <v>0.5</v>
      </c>
      <c r="P103" s="81">
        <v>0.5</v>
      </c>
      <c r="Q103" s="81">
        <v>0</v>
      </c>
      <c r="R103" s="81">
        <v>4110.2539999999999</v>
      </c>
      <c r="S103" s="80">
        <v>0</v>
      </c>
      <c r="T103" s="80">
        <v>0</v>
      </c>
      <c r="U103" s="80">
        <v>0</v>
      </c>
      <c r="V103" s="80">
        <v>0</v>
      </c>
      <c r="W103" s="80"/>
      <c r="X103" s="80"/>
      <c r="Y103" s="80"/>
      <c r="Z103" s="80">
        <v>0</v>
      </c>
      <c r="AA103" s="80">
        <v>0</v>
      </c>
      <c r="AB103" s="80">
        <v>0</v>
      </c>
      <c r="AC103" s="80">
        <v>0</v>
      </c>
      <c r="AD103" s="80">
        <v>0</v>
      </c>
      <c r="AE103" s="80">
        <v>0</v>
      </c>
      <c r="AF103" s="80">
        <v>40964</v>
      </c>
      <c r="AG103" s="80">
        <v>0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0</v>
      </c>
      <c r="AP103" s="80">
        <v>1052</v>
      </c>
      <c r="AQ103" s="80">
        <v>42016</v>
      </c>
      <c r="AR103" s="80">
        <v>16</v>
      </c>
      <c r="AS103" s="80">
        <v>3</v>
      </c>
      <c r="AT103" s="80">
        <v>3</v>
      </c>
      <c r="AU103" s="80">
        <v>0</v>
      </c>
      <c r="AV103" s="80">
        <v>5</v>
      </c>
      <c r="AW103" s="80">
        <v>4</v>
      </c>
      <c r="AX103" s="80">
        <v>8</v>
      </c>
      <c r="AZ103" s="83"/>
      <c r="BA103" s="83"/>
      <c r="BB103" s="83"/>
    </row>
    <row r="104" spans="1:54" s="83" customFormat="1" x14ac:dyDescent="0.2">
      <c r="A104" s="82" t="s">
        <v>17</v>
      </c>
      <c r="B104" s="82">
        <v>2012</v>
      </c>
      <c r="C104" s="80">
        <v>8</v>
      </c>
      <c r="D104" s="80">
        <v>1</v>
      </c>
      <c r="E104" s="80">
        <v>6</v>
      </c>
      <c r="F104" s="80">
        <v>4</v>
      </c>
      <c r="G104" s="80">
        <v>0</v>
      </c>
      <c r="H104" s="80">
        <v>0</v>
      </c>
      <c r="I104" s="80">
        <v>0</v>
      </c>
      <c r="J104" s="80">
        <v>0</v>
      </c>
      <c r="K104" s="80">
        <v>4</v>
      </c>
      <c r="L104" s="80">
        <v>0</v>
      </c>
      <c r="M104" s="80">
        <v>2</v>
      </c>
      <c r="N104" s="81">
        <v>1</v>
      </c>
      <c r="O104" s="81">
        <v>0.5</v>
      </c>
      <c r="P104" s="81">
        <v>0.5</v>
      </c>
      <c r="Q104" s="81">
        <v>0</v>
      </c>
      <c r="R104" s="81">
        <v>4200</v>
      </c>
      <c r="S104" s="80">
        <v>0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  <c r="Z104" s="80">
        <v>0</v>
      </c>
      <c r="AA104" s="80">
        <v>0</v>
      </c>
      <c r="AB104" s="80">
        <v>0</v>
      </c>
      <c r="AC104" s="80">
        <v>0</v>
      </c>
      <c r="AD104" s="80">
        <v>0</v>
      </c>
      <c r="AE104" s="80">
        <v>0</v>
      </c>
      <c r="AF104" s="80">
        <v>64500</v>
      </c>
      <c r="AG104" s="80">
        <v>0</v>
      </c>
      <c r="AH104" s="80">
        <v>0</v>
      </c>
      <c r="AI104" s="80">
        <v>0</v>
      </c>
      <c r="AJ104" s="80">
        <v>0</v>
      </c>
      <c r="AK104" s="80">
        <v>0</v>
      </c>
      <c r="AL104" s="80">
        <v>0</v>
      </c>
      <c r="AM104" s="80">
        <v>0</v>
      </c>
      <c r="AN104" s="80">
        <v>0</v>
      </c>
      <c r="AO104" s="80">
        <v>0</v>
      </c>
      <c r="AP104" s="80">
        <v>0</v>
      </c>
      <c r="AQ104" s="80">
        <v>64500</v>
      </c>
      <c r="AR104" s="80">
        <v>21</v>
      </c>
      <c r="AS104" s="80">
        <v>3</v>
      </c>
      <c r="AT104" s="80">
        <v>3</v>
      </c>
      <c r="AU104" s="80">
        <v>0</v>
      </c>
      <c r="AV104" s="80">
        <v>11</v>
      </c>
      <c r="AW104" s="80">
        <v>23</v>
      </c>
      <c r="AX104" s="80">
        <v>5</v>
      </c>
    </row>
    <row r="105" spans="1:54" s="83" customFormat="1" x14ac:dyDescent="0.2">
      <c r="A105" s="82" t="s">
        <v>17</v>
      </c>
      <c r="B105" s="82">
        <v>2013</v>
      </c>
      <c r="C105" s="80">
        <v>5</v>
      </c>
      <c r="D105" s="80">
        <v>1</v>
      </c>
      <c r="E105" s="80">
        <v>3</v>
      </c>
      <c r="F105" s="80">
        <v>3</v>
      </c>
      <c r="G105" s="80">
        <v>1</v>
      </c>
      <c r="H105" s="80">
        <v>0</v>
      </c>
      <c r="I105" s="80">
        <v>0</v>
      </c>
      <c r="J105" s="80">
        <v>0</v>
      </c>
      <c r="K105" s="80">
        <v>0</v>
      </c>
      <c r="L105" s="80">
        <v>0</v>
      </c>
      <c r="M105" s="80">
        <v>2</v>
      </c>
      <c r="N105" s="81">
        <v>1</v>
      </c>
      <c r="O105" s="81">
        <v>0.5</v>
      </c>
      <c r="P105" s="81">
        <v>0.5</v>
      </c>
      <c r="Q105" s="81">
        <v>0</v>
      </c>
      <c r="R105" s="81">
        <v>4289.5925699999998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  <c r="Z105" s="80">
        <v>0</v>
      </c>
      <c r="AA105" s="80">
        <v>0</v>
      </c>
      <c r="AB105" s="80">
        <v>0</v>
      </c>
      <c r="AC105" s="80">
        <v>0</v>
      </c>
      <c r="AD105" s="80">
        <v>0</v>
      </c>
      <c r="AE105" s="80">
        <v>0</v>
      </c>
      <c r="AF105" s="80">
        <v>88800</v>
      </c>
      <c r="AG105" s="80"/>
      <c r="AH105" s="80">
        <v>0</v>
      </c>
      <c r="AI105" s="80">
        <v>3700</v>
      </c>
      <c r="AJ105" s="80">
        <v>0</v>
      </c>
      <c r="AK105" s="80">
        <v>0</v>
      </c>
      <c r="AL105" s="80">
        <v>0</v>
      </c>
      <c r="AM105" s="80">
        <v>0</v>
      </c>
      <c r="AN105" s="80">
        <v>0</v>
      </c>
      <c r="AO105" s="80">
        <v>0</v>
      </c>
      <c r="AP105" s="80"/>
      <c r="AQ105" s="80">
        <v>92500</v>
      </c>
      <c r="AR105" s="80">
        <v>21</v>
      </c>
      <c r="AS105" s="80">
        <v>3</v>
      </c>
      <c r="AT105" s="80">
        <v>3</v>
      </c>
      <c r="AU105" s="80">
        <v>0</v>
      </c>
      <c r="AV105" s="80">
        <v>29</v>
      </c>
      <c r="AW105" s="80">
        <v>8</v>
      </c>
      <c r="AX105" s="80">
        <v>0</v>
      </c>
      <c r="BB105" s="89"/>
    </row>
    <row r="106" spans="1:54" s="83" customFormat="1" x14ac:dyDescent="0.2">
      <c r="A106" s="82" t="s">
        <v>17</v>
      </c>
      <c r="B106" s="20">
        <v>2014</v>
      </c>
      <c r="C106" s="80">
        <v>5</v>
      </c>
      <c r="D106" s="80">
        <v>0</v>
      </c>
      <c r="E106" s="80">
        <v>4</v>
      </c>
      <c r="F106" s="80">
        <v>2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1</v>
      </c>
      <c r="M106" s="80">
        <v>2</v>
      </c>
      <c r="N106" s="81">
        <v>1</v>
      </c>
      <c r="O106" s="81">
        <v>0.5</v>
      </c>
      <c r="P106" s="81">
        <v>0.5</v>
      </c>
      <c r="Q106" s="81">
        <v>0</v>
      </c>
      <c r="R106" s="81">
        <v>3960</v>
      </c>
      <c r="S106" s="80">
        <v>0</v>
      </c>
      <c r="T106" s="80">
        <v>0</v>
      </c>
      <c r="U106" s="80">
        <v>0</v>
      </c>
      <c r="V106" s="80">
        <v>0</v>
      </c>
      <c r="W106" s="80">
        <v>0</v>
      </c>
      <c r="X106" s="80">
        <v>0</v>
      </c>
      <c r="Y106" s="80">
        <v>0</v>
      </c>
      <c r="Z106" s="80">
        <v>0</v>
      </c>
      <c r="AA106" s="80">
        <v>0</v>
      </c>
      <c r="AB106" s="80">
        <v>0</v>
      </c>
      <c r="AC106" s="80">
        <v>0</v>
      </c>
      <c r="AD106" s="80">
        <v>0</v>
      </c>
      <c r="AE106" s="80">
        <v>0</v>
      </c>
      <c r="AF106" s="80">
        <v>125424</v>
      </c>
      <c r="AG106" s="80">
        <v>0</v>
      </c>
      <c r="AH106" s="80">
        <v>0</v>
      </c>
      <c r="AI106" s="80">
        <v>0</v>
      </c>
      <c r="AJ106" s="80">
        <v>0</v>
      </c>
      <c r="AK106" s="80">
        <v>0</v>
      </c>
      <c r="AL106" s="80">
        <v>0</v>
      </c>
      <c r="AM106" s="80">
        <v>0</v>
      </c>
      <c r="AN106" s="80">
        <v>0</v>
      </c>
      <c r="AO106" s="80">
        <v>0</v>
      </c>
      <c r="AP106" s="80">
        <v>0</v>
      </c>
      <c r="AQ106" s="80">
        <v>125424</v>
      </c>
      <c r="AR106" s="80">
        <v>33</v>
      </c>
      <c r="AS106" s="80">
        <v>4</v>
      </c>
      <c r="AT106" s="80">
        <v>3</v>
      </c>
      <c r="AU106" s="80">
        <v>0</v>
      </c>
      <c r="AV106" s="80">
        <v>34</v>
      </c>
      <c r="AW106" s="80">
        <v>15</v>
      </c>
      <c r="AX106" s="80">
        <v>0</v>
      </c>
      <c r="BB106" s="89"/>
    </row>
    <row r="107" spans="1:54" s="83" customFormat="1" ht="12.75" x14ac:dyDescent="0.2">
      <c r="A107" s="82" t="s">
        <v>17</v>
      </c>
      <c r="B107" s="20">
        <v>2015</v>
      </c>
      <c r="C107" s="80">
        <v>5</v>
      </c>
      <c r="D107" s="80">
        <v>0</v>
      </c>
      <c r="E107" s="80">
        <v>4</v>
      </c>
      <c r="F107" s="80">
        <v>2</v>
      </c>
      <c r="G107" s="80">
        <v>0</v>
      </c>
      <c r="H107" s="80">
        <v>0</v>
      </c>
      <c r="I107" s="80">
        <v>0</v>
      </c>
      <c r="J107" s="80">
        <v>0</v>
      </c>
      <c r="K107" s="80">
        <v>1</v>
      </c>
      <c r="L107" s="80">
        <v>1</v>
      </c>
      <c r="M107" s="80">
        <v>2</v>
      </c>
      <c r="N107" s="81">
        <v>1</v>
      </c>
      <c r="O107" s="81">
        <v>0.5</v>
      </c>
      <c r="P107" s="81">
        <v>0.5</v>
      </c>
      <c r="Q107" s="81">
        <v>0</v>
      </c>
      <c r="R107" s="81">
        <v>6513.7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0">
        <v>0</v>
      </c>
      <c r="Z107" s="80">
        <v>0</v>
      </c>
      <c r="AA107" s="80">
        <v>0</v>
      </c>
      <c r="AB107" s="80">
        <v>0</v>
      </c>
      <c r="AC107" s="80">
        <v>0</v>
      </c>
      <c r="AD107" s="80">
        <v>0</v>
      </c>
      <c r="AE107" s="80">
        <v>0</v>
      </c>
      <c r="AF107" s="80">
        <v>129149</v>
      </c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>
        <v>129149</v>
      </c>
      <c r="AR107" s="80">
        <v>35</v>
      </c>
      <c r="AS107" s="80">
        <v>4</v>
      </c>
      <c r="AT107" s="80">
        <v>3</v>
      </c>
      <c r="AU107" s="80">
        <v>0</v>
      </c>
      <c r="AV107" s="80">
        <v>5</v>
      </c>
      <c r="AW107" s="80">
        <v>38</v>
      </c>
      <c r="AX107" s="80">
        <v>1</v>
      </c>
      <c r="AZ107" s="84"/>
      <c r="BB107" s="89"/>
    </row>
    <row r="108" spans="1:54" x14ac:dyDescent="0.2">
      <c r="A108" s="95" t="s">
        <v>18</v>
      </c>
      <c r="B108" s="20">
        <v>2007</v>
      </c>
      <c r="C108" s="80">
        <f t="shared" ref="C108:J116" si="8">+C90+C99</f>
        <v>5</v>
      </c>
      <c r="D108" s="80">
        <f t="shared" si="8"/>
        <v>0</v>
      </c>
      <c r="E108" s="80">
        <f t="shared" si="8"/>
        <v>4</v>
      </c>
      <c r="F108" s="80">
        <f t="shared" si="8"/>
        <v>4</v>
      </c>
      <c r="G108" s="80">
        <f t="shared" si="8"/>
        <v>0</v>
      </c>
      <c r="H108" s="80"/>
      <c r="I108" s="80"/>
      <c r="J108" s="80"/>
      <c r="K108" s="80">
        <f t="shared" ref="K108:K116" si="9">+K90+K99</f>
        <v>4</v>
      </c>
      <c r="L108" s="80"/>
      <c r="M108" s="80">
        <f t="shared" ref="M108:Y116" si="10">+M90+M99</f>
        <v>4.2</v>
      </c>
      <c r="N108" s="81">
        <f t="shared" si="10"/>
        <v>2.1</v>
      </c>
      <c r="O108" s="81">
        <f t="shared" si="10"/>
        <v>1.1000000000000001</v>
      </c>
      <c r="P108" s="81">
        <f t="shared" si="10"/>
        <v>1</v>
      </c>
      <c r="Q108" s="81">
        <f t="shared" si="10"/>
        <v>0</v>
      </c>
      <c r="R108" s="81">
        <f t="shared" si="10"/>
        <v>3980</v>
      </c>
      <c r="S108" s="80">
        <f t="shared" si="10"/>
        <v>1</v>
      </c>
      <c r="T108" s="80">
        <f t="shared" si="10"/>
        <v>0</v>
      </c>
      <c r="U108" s="80">
        <f t="shared" si="10"/>
        <v>0</v>
      </c>
      <c r="V108" s="80">
        <f t="shared" si="10"/>
        <v>1</v>
      </c>
      <c r="W108" s="80"/>
      <c r="X108" s="80"/>
      <c r="Y108" s="80"/>
      <c r="Z108" s="80">
        <f t="shared" ref="Z108:AL116" si="11">+Z90+Z99</f>
        <v>0</v>
      </c>
      <c r="AA108" s="80">
        <f t="shared" si="11"/>
        <v>0</v>
      </c>
      <c r="AB108" s="80">
        <f t="shared" si="11"/>
        <v>0</v>
      </c>
      <c r="AC108" s="80">
        <f t="shared" si="11"/>
        <v>0</v>
      </c>
      <c r="AD108" s="80">
        <f t="shared" si="11"/>
        <v>0</v>
      </c>
      <c r="AE108" s="80">
        <f t="shared" si="11"/>
        <v>0</v>
      </c>
      <c r="AF108" s="80">
        <f t="shared" si="11"/>
        <v>8880</v>
      </c>
      <c r="AG108" s="80">
        <f t="shared" si="11"/>
        <v>0</v>
      </c>
      <c r="AH108" s="80">
        <f t="shared" si="11"/>
        <v>0</v>
      </c>
      <c r="AI108" s="80">
        <f t="shared" si="11"/>
        <v>0</v>
      </c>
      <c r="AJ108" s="80"/>
      <c r="AK108" s="80"/>
      <c r="AL108" s="80"/>
      <c r="AM108" s="80"/>
      <c r="AN108" s="80">
        <f t="shared" ref="AN108:AX116" si="12">+AN90+AN99</f>
        <v>0</v>
      </c>
      <c r="AO108" s="80">
        <f t="shared" si="12"/>
        <v>0</v>
      </c>
      <c r="AP108" s="80">
        <f t="shared" si="12"/>
        <v>0</v>
      </c>
      <c r="AQ108" s="80">
        <f t="shared" si="12"/>
        <v>8880</v>
      </c>
      <c r="AR108" s="80">
        <f t="shared" si="12"/>
        <v>25</v>
      </c>
      <c r="AS108" s="80">
        <f t="shared" si="12"/>
        <v>9</v>
      </c>
      <c r="AT108" s="80">
        <f t="shared" si="12"/>
        <v>8</v>
      </c>
      <c r="AU108" s="80">
        <f t="shared" si="12"/>
        <v>0</v>
      </c>
      <c r="AV108" s="80" t="s">
        <v>6</v>
      </c>
      <c r="AW108" s="80" t="s">
        <v>6</v>
      </c>
      <c r="AX108" s="80" t="s">
        <v>6</v>
      </c>
      <c r="AZ108" s="83"/>
      <c r="BA108" s="83"/>
      <c r="BB108" s="83"/>
    </row>
    <row r="109" spans="1:54" x14ac:dyDescent="0.2">
      <c r="A109" s="95" t="s">
        <v>18</v>
      </c>
      <c r="B109" s="20">
        <v>2008</v>
      </c>
      <c r="C109" s="80">
        <f t="shared" si="8"/>
        <v>4</v>
      </c>
      <c r="D109" s="80">
        <f t="shared" si="8"/>
        <v>1</v>
      </c>
      <c r="E109" s="80">
        <f t="shared" si="8"/>
        <v>4</v>
      </c>
      <c r="F109" s="80">
        <f t="shared" si="8"/>
        <v>3</v>
      </c>
      <c r="G109" s="80">
        <f t="shared" si="8"/>
        <v>0</v>
      </c>
      <c r="H109" s="80"/>
      <c r="I109" s="80"/>
      <c r="J109" s="80"/>
      <c r="K109" s="80">
        <f t="shared" si="9"/>
        <v>2</v>
      </c>
      <c r="L109" s="80"/>
      <c r="M109" s="80">
        <f t="shared" si="10"/>
        <v>2.7</v>
      </c>
      <c r="N109" s="81">
        <f t="shared" si="10"/>
        <v>1.7</v>
      </c>
      <c r="O109" s="81">
        <f t="shared" si="10"/>
        <v>0.5</v>
      </c>
      <c r="P109" s="81">
        <f t="shared" si="10"/>
        <v>0.5</v>
      </c>
      <c r="Q109" s="81">
        <f t="shared" si="10"/>
        <v>0</v>
      </c>
      <c r="R109" s="81">
        <f t="shared" si="10"/>
        <v>3444</v>
      </c>
      <c r="S109" s="80">
        <f t="shared" si="10"/>
        <v>1</v>
      </c>
      <c r="T109" s="80">
        <f t="shared" si="10"/>
        <v>0</v>
      </c>
      <c r="U109" s="80">
        <f t="shared" si="10"/>
        <v>0</v>
      </c>
      <c r="V109" s="80">
        <f t="shared" si="10"/>
        <v>1</v>
      </c>
      <c r="W109" s="80"/>
      <c r="X109" s="80"/>
      <c r="Y109" s="80"/>
      <c r="Z109" s="80">
        <f t="shared" si="11"/>
        <v>0</v>
      </c>
      <c r="AA109" s="80">
        <f t="shared" si="11"/>
        <v>1</v>
      </c>
      <c r="AB109" s="80">
        <f t="shared" si="11"/>
        <v>0</v>
      </c>
      <c r="AC109" s="80">
        <f t="shared" si="11"/>
        <v>0</v>
      </c>
      <c r="AD109" s="80">
        <f t="shared" si="11"/>
        <v>0</v>
      </c>
      <c r="AE109" s="80">
        <f t="shared" si="11"/>
        <v>0</v>
      </c>
      <c r="AF109" s="80">
        <f t="shared" si="11"/>
        <v>49150</v>
      </c>
      <c r="AG109" s="80">
        <f t="shared" si="11"/>
        <v>0</v>
      </c>
      <c r="AH109" s="80">
        <f t="shared" si="11"/>
        <v>0</v>
      </c>
      <c r="AI109" s="80">
        <f t="shared" si="11"/>
        <v>0</v>
      </c>
      <c r="AJ109" s="80">
        <f t="shared" si="11"/>
        <v>0</v>
      </c>
      <c r="AK109" s="80"/>
      <c r="AL109" s="80"/>
      <c r="AM109" s="80">
        <f t="shared" ref="AM109:AO116" si="13">+AM91+AM100</f>
        <v>0</v>
      </c>
      <c r="AN109" s="80"/>
      <c r="AO109" s="80"/>
      <c r="AP109" s="80">
        <f t="shared" si="12"/>
        <v>0</v>
      </c>
      <c r="AQ109" s="80">
        <f t="shared" si="12"/>
        <v>49150</v>
      </c>
      <c r="AR109" s="80">
        <f t="shared" si="12"/>
        <v>25</v>
      </c>
      <c r="AS109" s="80">
        <f t="shared" si="12"/>
        <v>9</v>
      </c>
      <c r="AT109" s="80">
        <f t="shared" si="12"/>
        <v>9</v>
      </c>
      <c r="AU109" s="80">
        <f t="shared" si="12"/>
        <v>0</v>
      </c>
      <c r="AV109" s="80" t="s">
        <v>6</v>
      </c>
      <c r="AW109" s="80" t="s">
        <v>6</v>
      </c>
      <c r="AX109" s="80" t="s">
        <v>6</v>
      </c>
      <c r="BA109" s="83"/>
      <c r="BB109" s="83"/>
    </row>
    <row r="110" spans="1:54" x14ac:dyDescent="0.2">
      <c r="A110" s="95" t="s">
        <v>18</v>
      </c>
      <c r="B110" s="20">
        <v>2009</v>
      </c>
      <c r="C110" s="80">
        <f t="shared" si="8"/>
        <v>6</v>
      </c>
      <c r="D110" s="80">
        <f t="shared" si="8"/>
        <v>2</v>
      </c>
      <c r="E110" s="80">
        <f t="shared" si="8"/>
        <v>5</v>
      </c>
      <c r="F110" s="80">
        <f t="shared" si="8"/>
        <v>3</v>
      </c>
      <c r="G110" s="80">
        <f t="shared" si="8"/>
        <v>1</v>
      </c>
      <c r="H110" s="80"/>
      <c r="I110" s="80"/>
      <c r="J110" s="80"/>
      <c r="K110" s="80">
        <f t="shared" si="9"/>
        <v>0</v>
      </c>
      <c r="L110" s="80"/>
      <c r="M110" s="80">
        <f t="shared" si="10"/>
        <v>2.2000000000000002</v>
      </c>
      <c r="N110" s="81">
        <f t="shared" si="10"/>
        <v>1.2</v>
      </c>
      <c r="O110" s="81">
        <f t="shared" si="10"/>
        <v>0.5</v>
      </c>
      <c r="P110" s="81">
        <f t="shared" si="10"/>
        <v>0.5</v>
      </c>
      <c r="Q110" s="81">
        <f t="shared" si="10"/>
        <v>0</v>
      </c>
      <c r="R110" s="81">
        <f t="shared" si="10"/>
        <v>3151</v>
      </c>
      <c r="S110" s="80">
        <f t="shared" si="10"/>
        <v>0</v>
      </c>
      <c r="T110" s="80">
        <f t="shared" si="10"/>
        <v>0</v>
      </c>
      <c r="U110" s="80">
        <f t="shared" si="10"/>
        <v>0</v>
      </c>
      <c r="V110" s="80">
        <f t="shared" si="10"/>
        <v>0</v>
      </c>
      <c r="W110" s="80"/>
      <c r="X110" s="80"/>
      <c r="Y110" s="80"/>
      <c r="Z110" s="80">
        <f t="shared" si="11"/>
        <v>1</v>
      </c>
      <c r="AA110" s="80">
        <f t="shared" si="11"/>
        <v>0</v>
      </c>
      <c r="AB110" s="80">
        <f t="shared" si="11"/>
        <v>0</v>
      </c>
      <c r="AC110" s="80">
        <f t="shared" si="11"/>
        <v>0</v>
      </c>
      <c r="AD110" s="80">
        <f t="shared" si="11"/>
        <v>0</v>
      </c>
      <c r="AE110" s="80">
        <f t="shared" si="11"/>
        <v>0</v>
      </c>
      <c r="AF110" s="80">
        <f t="shared" si="11"/>
        <v>52395</v>
      </c>
      <c r="AG110" s="80">
        <f t="shared" si="11"/>
        <v>0</v>
      </c>
      <c r="AH110" s="80">
        <f t="shared" si="11"/>
        <v>0</v>
      </c>
      <c r="AI110" s="80">
        <f t="shared" si="11"/>
        <v>0</v>
      </c>
      <c r="AJ110" s="80">
        <f t="shared" si="11"/>
        <v>0</v>
      </c>
      <c r="AK110" s="80">
        <f t="shared" si="11"/>
        <v>0</v>
      </c>
      <c r="AL110" s="80">
        <f t="shared" si="11"/>
        <v>0</v>
      </c>
      <c r="AM110" s="80">
        <f t="shared" si="13"/>
        <v>0</v>
      </c>
      <c r="AN110" s="80">
        <f t="shared" si="13"/>
        <v>0</v>
      </c>
      <c r="AO110" s="80">
        <f t="shared" si="13"/>
        <v>0</v>
      </c>
      <c r="AP110" s="80">
        <f t="shared" si="12"/>
        <v>0</v>
      </c>
      <c r="AQ110" s="80">
        <f t="shared" si="12"/>
        <v>52395</v>
      </c>
      <c r="AR110" s="80">
        <f t="shared" si="12"/>
        <v>14</v>
      </c>
      <c r="AS110" s="80">
        <f t="shared" si="12"/>
        <v>4</v>
      </c>
      <c r="AT110" s="80">
        <f t="shared" si="12"/>
        <v>4</v>
      </c>
      <c r="AU110" s="80">
        <f t="shared" si="12"/>
        <v>0</v>
      </c>
      <c r="AV110" s="80">
        <f t="shared" si="12"/>
        <v>0</v>
      </c>
      <c r="AW110" s="80">
        <f t="shared" si="12"/>
        <v>0</v>
      </c>
      <c r="AX110" s="80">
        <f t="shared" si="12"/>
        <v>0</v>
      </c>
      <c r="BA110" s="83"/>
      <c r="BB110" s="83"/>
    </row>
    <row r="111" spans="1:54" x14ac:dyDescent="0.2">
      <c r="A111" s="95" t="s">
        <v>18</v>
      </c>
      <c r="B111" s="20">
        <v>2010</v>
      </c>
      <c r="C111" s="80">
        <f t="shared" si="8"/>
        <v>4</v>
      </c>
      <c r="D111" s="80">
        <f t="shared" si="8"/>
        <v>0</v>
      </c>
      <c r="E111" s="80">
        <f t="shared" si="8"/>
        <v>3</v>
      </c>
      <c r="F111" s="80">
        <f t="shared" si="8"/>
        <v>2</v>
      </c>
      <c r="G111" s="80">
        <f t="shared" si="8"/>
        <v>0</v>
      </c>
      <c r="H111" s="80"/>
      <c r="I111" s="80"/>
      <c r="J111" s="80"/>
      <c r="K111" s="80">
        <f t="shared" si="9"/>
        <v>3</v>
      </c>
      <c r="L111" s="80"/>
      <c r="M111" s="80">
        <f t="shared" si="10"/>
        <v>2.1</v>
      </c>
      <c r="N111" s="81">
        <f t="shared" si="10"/>
        <v>1.1000000000000001</v>
      </c>
      <c r="O111" s="81">
        <f t="shared" si="10"/>
        <v>0.5</v>
      </c>
      <c r="P111" s="81">
        <f t="shared" si="10"/>
        <v>0.5</v>
      </c>
      <c r="Q111" s="81">
        <f t="shared" si="10"/>
        <v>0</v>
      </c>
      <c r="R111" s="81">
        <f t="shared" si="10"/>
        <v>3977</v>
      </c>
      <c r="S111" s="80">
        <f t="shared" si="10"/>
        <v>0</v>
      </c>
      <c r="T111" s="80">
        <f t="shared" si="10"/>
        <v>0</v>
      </c>
      <c r="U111" s="80">
        <f t="shared" si="10"/>
        <v>0</v>
      </c>
      <c r="V111" s="80">
        <f t="shared" si="10"/>
        <v>0</v>
      </c>
      <c r="W111" s="80"/>
      <c r="X111" s="80"/>
      <c r="Y111" s="80"/>
      <c r="Z111" s="80">
        <f t="shared" si="11"/>
        <v>0</v>
      </c>
      <c r="AA111" s="80">
        <f t="shared" si="11"/>
        <v>0</v>
      </c>
      <c r="AB111" s="80">
        <f t="shared" si="11"/>
        <v>0</v>
      </c>
      <c r="AC111" s="80">
        <f t="shared" si="11"/>
        <v>0</v>
      </c>
      <c r="AD111" s="80">
        <f t="shared" si="11"/>
        <v>0</v>
      </c>
      <c r="AE111" s="80">
        <f t="shared" si="11"/>
        <v>0</v>
      </c>
      <c r="AF111" s="80">
        <f t="shared" si="11"/>
        <v>54850</v>
      </c>
      <c r="AG111" s="80">
        <f t="shared" si="11"/>
        <v>0</v>
      </c>
      <c r="AH111" s="80">
        <f t="shared" si="11"/>
        <v>0</v>
      </c>
      <c r="AI111" s="80">
        <f t="shared" si="11"/>
        <v>9900</v>
      </c>
      <c r="AJ111" s="80">
        <f t="shared" si="11"/>
        <v>0</v>
      </c>
      <c r="AK111" s="80">
        <f t="shared" si="11"/>
        <v>0</v>
      </c>
      <c r="AL111" s="80">
        <f t="shared" si="11"/>
        <v>0</v>
      </c>
      <c r="AM111" s="80">
        <f t="shared" si="13"/>
        <v>0</v>
      </c>
      <c r="AN111" s="80">
        <f t="shared" si="13"/>
        <v>0</v>
      </c>
      <c r="AO111" s="80">
        <f t="shared" si="13"/>
        <v>0</v>
      </c>
      <c r="AP111" s="80">
        <f t="shared" si="12"/>
        <v>0</v>
      </c>
      <c r="AQ111" s="80">
        <f t="shared" si="12"/>
        <v>64750</v>
      </c>
      <c r="AR111" s="80">
        <f t="shared" si="12"/>
        <v>15</v>
      </c>
      <c r="AS111" s="80">
        <f t="shared" si="12"/>
        <v>3</v>
      </c>
      <c r="AT111" s="80">
        <f t="shared" si="12"/>
        <v>3</v>
      </c>
      <c r="AU111" s="80">
        <f t="shared" si="12"/>
        <v>0</v>
      </c>
      <c r="AV111" s="80">
        <f t="shared" si="12"/>
        <v>7</v>
      </c>
      <c r="AW111" s="80">
        <f t="shared" si="12"/>
        <v>0</v>
      </c>
      <c r="AX111" s="80">
        <f t="shared" si="12"/>
        <v>9</v>
      </c>
      <c r="BA111" s="83"/>
      <c r="BB111" s="83"/>
    </row>
    <row r="112" spans="1:54" x14ac:dyDescent="0.2">
      <c r="A112" s="95" t="s">
        <v>18</v>
      </c>
      <c r="B112" s="20">
        <v>2011</v>
      </c>
      <c r="C112" s="80">
        <f t="shared" si="8"/>
        <v>6</v>
      </c>
      <c r="D112" s="80">
        <f t="shared" si="8"/>
        <v>0</v>
      </c>
      <c r="E112" s="80">
        <f t="shared" si="8"/>
        <v>6</v>
      </c>
      <c r="F112" s="80">
        <f t="shared" si="8"/>
        <v>4</v>
      </c>
      <c r="G112" s="80">
        <f t="shared" si="8"/>
        <v>0</v>
      </c>
      <c r="H112" s="80"/>
      <c r="I112" s="80"/>
      <c r="J112" s="80"/>
      <c r="K112" s="80">
        <f t="shared" si="9"/>
        <v>4</v>
      </c>
      <c r="L112" s="80"/>
      <c r="M112" s="80">
        <f t="shared" si="10"/>
        <v>2.2000000000000002</v>
      </c>
      <c r="N112" s="81">
        <f t="shared" si="10"/>
        <v>1.2</v>
      </c>
      <c r="O112" s="81">
        <f t="shared" si="10"/>
        <v>0.5</v>
      </c>
      <c r="P112" s="81">
        <f t="shared" si="10"/>
        <v>0.5</v>
      </c>
      <c r="Q112" s="81">
        <f t="shared" si="10"/>
        <v>0</v>
      </c>
      <c r="R112" s="81">
        <f t="shared" si="10"/>
        <v>4260.2539999999999</v>
      </c>
      <c r="S112" s="80">
        <f t="shared" si="10"/>
        <v>0</v>
      </c>
      <c r="T112" s="80">
        <f t="shared" si="10"/>
        <v>0</v>
      </c>
      <c r="U112" s="80">
        <f t="shared" si="10"/>
        <v>0</v>
      </c>
      <c r="V112" s="80">
        <f t="shared" si="10"/>
        <v>0</v>
      </c>
      <c r="W112" s="80"/>
      <c r="X112" s="80"/>
      <c r="Y112" s="80"/>
      <c r="Z112" s="80">
        <f t="shared" si="11"/>
        <v>0</v>
      </c>
      <c r="AA112" s="80">
        <f t="shared" si="11"/>
        <v>0</v>
      </c>
      <c r="AB112" s="80">
        <f t="shared" si="11"/>
        <v>0</v>
      </c>
      <c r="AC112" s="80">
        <f t="shared" si="11"/>
        <v>0</v>
      </c>
      <c r="AD112" s="80">
        <f t="shared" si="11"/>
        <v>0</v>
      </c>
      <c r="AE112" s="80">
        <f t="shared" si="11"/>
        <v>0</v>
      </c>
      <c r="AF112" s="80">
        <f t="shared" si="11"/>
        <v>40964</v>
      </c>
      <c r="AG112" s="80">
        <f t="shared" si="11"/>
        <v>0</v>
      </c>
      <c r="AH112" s="80">
        <f t="shared" si="11"/>
        <v>0</v>
      </c>
      <c r="AI112" s="80">
        <f t="shared" si="11"/>
        <v>0</v>
      </c>
      <c r="AJ112" s="80">
        <f t="shared" si="11"/>
        <v>0</v>
      </c>
      <c r="AK112" s="80">
        <f t="shared" si="11"/>
        <v>0</v>
      </c>
      <c r="AL112" s="80">
        <f t="shared" si="11"/>
        <v>0</v>
      </c>
      <c r="AM112" s="80">
        <f t="shared" si="13"/>
        <v>0</v>
      </c>
      <c r="AN112" s="80">
        <f t="shared" si="13"/>
        <v>0</v>
      </c>
      <c r="AO112" s="80">
        <f t="shared" si="13"/>
        <v>0</v>
      </c>
      <c r="AP112" s="80">
        <f t="shared" si="12"/>
        <v>1052</v>
      </c>
      <c r="AQ112" s="80">
        <f t="shared" si="12"/>
        <v>42016</v>
      </c>
      <c r="AR112" s="80">
        <f t="shared" si="12"/>
        <v>18</v>
      </c>
      <c r="AS112" s="80">
        <f t="shared" si="12"/>
        <v>3</v>
      </c>
      <c r="AT112" s="80">
        <f t="shared" si="12"/>
        <v>3</v>
      </c>
      <c r="AU112" s="80">
        <f t="shared" si="12"/>
        <v>0</v>
      </c>
      <c r="AV112" s="80">
        <f t="shared" si="12"/>
        <v>5</v>
      </c>
      <c r="AW112" s="80">
        <f t="shared" si="12"/>
        <v>7</v>
      </c>
      <c r="AX112" s="80">
        <f t="shared" si="12"/>
        <v>14</v>
      </c>
      <c r="AZ112" s="83"/>
      <c r="BA112" s="83"/>
      <c r="BB112" s="83"/>
    </row>
    <row r="113" spans="1:54" s="83" customFormat="1" x14ac:dyDescent="0.2">
      <c r="A113" s="94" t="s">
        <v>18</v>
      </c>
      <c r="B113" s="82">
        <v>2012</v>
      </c>
      <c r="C113" s="80">
        <f t="shared" si="8"/>
        <v>8</v>
      </c>
      <c r="D113" s="80">
        <f t="shared" si="8"/>
        <v>1</v>
      </c>
      <c r="E113" s="80">
        <f t="shared" si="8"/>
        <v>6</v>
      </c>
      <c r="F113" s="80">
        <f t="shared" si="8"/>
        <v>4</v>
      </c>
      <c r="G113" s="80">
        <f t="shared" si="8"/>
        <v>0</v>
      </c>
      <c r="H113" s="80">
        <f t="shared" si="8"/>
        <v>0</v>
      </c>
      <c r="I113" s="80">
        <f t="shared" si="8"/>
        <v>0</v>
      </c>
      <c r="J113" s="80">
        <f t="shared" si="8"/>
        <v>0</v>
      </c>
      <c r="K113" s="80">
        <f t="shared" si="9"/>
        <v>4</v>
      </c>
      <c r="L113" s="80">
        <f>+L95+L104</f>
        <v>0</v>
      </c>
      <c r="M113" s="80">
        <f t="shared" si="10"/>
        <v>2.4</v>
      </c>
      <c r="N113" s="81">
        <f t="shared" si="10"/>
        <v>1.4</v>
      </c>
      <c r="O113" s="81">
        <f t="shared" si="10"/>
        <v>0.5</v>
      </c>
      <c r="P113" s="81">
        <f t="shared" si="10"/>
        <v>0.5</v>
      </c>
      <c r="Q113" s="81">
        <f t="shared" si="10"/>
        <v>0</v>
      </c>
      <c r="R113" s="81">
        <f t="shared" si="10"/>
        <v>4200</v>
      </c>
      <c r="S113" s="80">
        <f t="shared" si="10"/>
        <v>0</v>
      </c>
      <c r="T113" s="80">
        <f t="shared" si="10"/>
        <v>0</v>
      </c>
      <c r="U113" s="80">
        <f t="shared" si="10"/>
        <v>0</v>
      </c>
      <c r="V113" s="80">
        <f t="shared" si="10"/>
        <v>0</v>
      </c>
      <c r="W113" s="80">
        <f t="shared" si="10"/>
        <v>0</v>
      </c>
      <c r="X113" s="80">
        <f t="shared" si="10"/>
        <v>0</v>
      </c>
      <c r="Y113" s="80">
        <f t="shared" si="10"/>
        <v>0</v>
      </c>
      <c r="Z113" s="80">
        <f t="shared" si="11"/>
        <v>0</v>
      </c>
      <c r="AA113" s="80">
        <f t="shared" si="11"/>
        <v>0</v>
      </c>
      <c r="AB113" s="80">
        <f t="shared" si="11"/>
        <v>0</v>
      </c>
      <c r="AC113" s="80">
        <f t="shared" si="11"/>
        <v>0</v>
      </c>
      <c r="AD113" s="80">
        <f t="shared" si="11"/>
        <v>0</v>
      </c>
      <c r="AE113" s="80">
        <f t="shared" si="11"/>
        <v>0</v>
      </c>
      <c r="AF113" s="80">
        <f t="shared" si="11"/>
        <v>64500</v>
      </c>
      <c r="AG113" s="80">
        <f t="shared" si="11"/>
        <v>0</v>
      </c>
      <c r="AH113" s="80">
        <f t="shared" si="11"/>
        <v>0</v>
      </c>
      <c r="AI113" s="80">
        <f t="shared" si="11"/>
        <v>0</v>
      </c>
      <c r="AJ113" s="80">
        <f t="shared" si="11"/>
        <v>0</v>
      </c>
      <c r="AK113" s="80">
        <f t="shared" si="11"/>
        <v>0</v>
      </c>
      <c r="AL113" s="80">
        <f t="shared" si="11"/>
        <v>0</v>
      </c>
      <c r="AM113" s="80">
        <f t="shared" si="13"/>
        <v>0</v>
      </c>
      <c r="AN113" s="80">
        <f t="shared" si="13"/>
        <v>0</v>
      </c>
      <c r="AO113" s="80">
        <f t="shared" si="13"/>
        <v>0</v>
      </c>
      <c r="AP113" s="80">
        <f t="shared" si="12"/>
        <v>0</v>
      </c>
      <c r="AQ113" s="80">
        <f t="shared" si="12"/>
        <v>64500</v>
      </c>
      <c r="AR113" s="80">
        <f t="shared" si="12"/>
        <v>24</v>
      </c>
      <c r="AS113" s="80">
        <f t="shared" si="12"/>
        <v>3</v>
      </c>
      <c r="AT113" s="80">
        <f t="shared" si="12"/>
        <v>3</v>
      </c>
      <c r="AU113" s="80">
        <f t="shared" si="12"/>
        <v>0</v>
      </c>
      <c r="AV113" s="80">
        <f t="shared" si="12"/>
        <v>43</v>
      </c>
      <c r="AW113" s="80">
        <f t="shared" si="12"/>
        <v>35</v>
      </c>
      <c r="AX113" s="80">
        <f t="shared" si="12"/>
        <v>16</v>
      </c>
    </row>
    <row r="114" spans="1:54" s="83" customFormat="1" x14ac:dyDescent="0.2">
      <c r="A114" s="94" t="s">
        <v>18</v>
      </c>
      <c r="B114" s="82">
        <v>2013</v>
      </c>
      <c r="C114" s="80">
        <f t="shared" si="8"/>
        <v>5</v>
      </c>
      <c r="D114" s="80">
        <f t="shared" si="8"/>
        <v>1</v>
      </c>
      <c r="E114" s="80">
        <f t="shared" si="8"/>
        <v>3</v>
      </c>
      <c r="F114" s="80">
        <f t="shared" si="8"/>
        <v>3</v>
      </c>
      <c r="G114" s="80">
        <f t="shared" si="8"/>
        <v>1</v>
      </c>
      <c r="H114" s="80">
        <f t="shared" si="8"/>
        <v>0</v>
      </c>
      <c r="I114" s="80">
        <f t="shared" si="8"/>
        <v>0</v>
      </c>
      <c r="J114" s="80">
        <f t="shared" si="8"/>
        <v>0</v>
      </c>
      <c r="K114" s="80">
        <f t="shared" si="9"/>
        <v>0</v>
      </c>
      <c r="L114" s="80">
        <f>+L96+L105</f>
        <v>0</v>
      </c>
      <c r="M114" s="80">
        <f t="shared" si="10"/>
        <v>2.1</v>
      </c>
      <c r="N114" s="81">
        <f t="shared" si="10"/>
        <v>1.1000000000000001</v>
      </c>
      <c r="O114" s="81">
        <f t="shared" si="10"/>
        <v>0.5</v>
      </c>
      <c r="P114" s="81">
        <f t="shared" si="10"/>
        <v>0.5</v>
      </c>
      <c r="Q114" s="81">
        <f t="shared" si="10"/>
        <v>0</v>
      </c>
      <c r="R114" s="81">
        <f t="shared" si="10"/>
        <v>4378.7515699999994</v>
      </c>
      <c r="S114" s="80">
        <f t="shared" si="10"/>
        <v>0</v>
      </c>
      <c r="T114" s="80">
        <f t="shared" si="10"/>
        <v>0</v>
      </c>
      <c r="U114" s="80">
        <f t="shared" si="10"/>
        <v>0</v>
      </c>
      <c r="V114" s="80">
        <f t="shared" si="10"/>
        <v>0</v>
      </c>
      <c r="W114" s="80">
        <f t="shared" si="10"/>
        <v>0</v>
      </c>
      <c r="X114" s="80">
        <f t="shared" si="10"/>
        <v>0</v>
      </c>
      <c r="Y114" s="80">
        <f t="shared" si="10"/>
        <v>0</v>
      </c>
      <c r="Z114" s="80">
        <f t="shared" si="11"/>
        <v>0</v>
      </c>
      <c r="AA114" s="80">
        <f t="shared" si="11"/>
        <v>0</v>
      </c>
      <c r="AB114" s="80">
        <f t="shared" si="11"/>
        <v>0</v>
      </c>
      <c r="AC114" s="80">
        <f t="shared" si="11"/>
        <v>0</v>
      </c>
      <c r="AD114" s="80">
        <f t="shared" si="11"/>
        <v>0</v>
      </c>
      <c r="AE114" s="80">
        <f t="shared" si="11"/>
        <v>0</v>
      </c>
      <c r="AF114" s="80">
        <f t="shared" si="11"/>
        <v>88800</v>
      </c>
      <c r="AG114" s="80">
        <f t="shared" si="11"/>
        <v>0</v>
      </c>
      <c r="AH114" s="80">
        <f t="shared" si="11"/>
        <v>0</v>
      </c>
      <c r="AI114" s="80">
        <f t="shared" si="11"/>
        <v>3700</v>
      </c>
      <c r="AJ114" s="80">
        <f t="shared" si="11"/>
        <v>0</v>
      </c>
      <c r="AK114" s="80">
        <f t="shared" si="11"/>
        <v>0</v>
      </c>
      <c r="AL114" s="80">
        <f t="shared" si="11"/>
        <v>0</v>
      </c>
      <c r="AM114" s="80">
        <f t="shared" si="13"/>
        <v>0</v>
      </c>
      <c r="AN114" s="80">
        <f t="shared" si="13"/>
        <v>0</v>
      </c>
      <c r="AO114" s="80">
        <f t="shared" si="13"/>
        <v>0</v>
      </c>
      <c r="AP114" s="80">
        <f t="shared" si="12"/>
        <v>0</v>
      </c>
      <c r="AQ114" s="80">
        <f t="shared" si="12"/>
        <v>92500</v>
      </c>
      <c r="AR114" s="80">
        <f t="shared" si="12"/>
        <v>23</v>
      </c>
      <c r="AS114" s="80">
        <f t="shared" si="12"/>
        <v>3</v>
      </c>
      <c r="AT114" s="80">
        <f t="shared" si="12"/>
        <v>3</v>
      </c>
      <c r="AU114" s="80">
        <f t="shared" si="12"/>
        <v>0</v>
      </c>
      <c r="AV114" s="80">
        <f t="shared" si="12"/>
        <v>32</v>
      </c>
      <c r="AW114" s="80">
        <f t="shared" si="12"/>
        <v>17</v>
      </c>
      <c r="AX114" s="80">
        <f t="shared" si="12"/>
        <v>20</v>
      </c>
      <c r="BB114" s="89"/>
    </row>
    <row r="115" spans="1:54" s="83" customFormat="1" x14ac:dyDescent="0.2">
      <c r="A115" s="94" t="s">
        <v>18</v>
      </c>
      <c r="B115" s="20">
        <v>2014</v>
      </c>
      <c r="C115" s="80">
        <f t="shared" si="8"/>
        <v>6</v>
      </c>
      <c r="D115" s="80">
        <f t="shared" si="8"/>
        <v>0</v>
      </c>
      <c r="E115" s="80">
        <f t="shared" si="8"/>
        <v>5</v>
      </c>
      <c r="F115" s="80">
        <f t="shared" si="8"/>
        <v>3</v>
      </c>
      <c r="G115" s="80">
        <f t="shared" si="8"/>
        <v>0</v>
      </c>
      <c r="H115" s="80">
        <f t="shared" si="8"/>
        <v>0</v>
      </c>
      <c r="I115" s="80">
        <f t="shared" si="8"/>
        <v>0</v>
      </c>
      <c r="J115" s="80">
        <f t="shared" si="8"/>
        <v>0</v>
      </c>
      <c r="K115" s="80">
        <f t="shared" si="9"/>
        <v>1</v>
      </c>
      <c r="L115" s="80">
        <f>+L97+L106</f>
        <v>1</v>
      </c>
      <c r="M115" s="80">
        <f t="shared" si="10"/>
        <v>2.2000000000000002</v>
      </c>
      <c r="N115" s="81">
        <f t="shared" si="10"/>
        <v>1.2</v>
      </c>
      <c r="O115" s="81">
        <f t="shared" si="10"/>
        <v>0.5</v>
      </c>
      <c r="P115" s="81">
        <f t="shared" si="10"/>
        <v>0.5</v>
      </c>
      <c r="Q115" s="81">
        <f t="shared" si="10"/>
        <v>0</v>
      </c>
      <c r="R115" s="81">
        <f t="shared" si="10"/>
        <v>4211.6713600000003</v>
      </c>
      <c r="S115" s="80">
        <f t="shared" si="10"/>
        <v>0</v>
      </c>
      <c r="T115" s="80">
        <f t="shared" si="10"/>
        <v>0</v>
      </c>
      <c r="U115" s="80">
        <f t="shared" si="10"/>
        <v>0</v>
      </c>
      <c r="V115" s="80">
        <f t="shared" si="10"/>
        <v>0</v>
      </c>
      <c r="W115" s="80">
        <f t="shared" si="10"/>
        <v>0</v>
      </c>
      <c r="X115" s="80">
        <f t="shared" si="10"/>
        <v>0</v>
      </c>
      <c r="Y115" s="80">
        <f t="shared" si="10"/>
        <v>0</v>
      </c>
      <c r="Z115" s="80">
        <f t="shared" si="11"/>
        <v>0</v>
      </c>
      <c r="AA115" s="80">
        <f t="shared" si="11"/>
        <v>0</v>
      </c>
      <c r="AB115" s="80">
        <f t="shared" si="11"/>
        <v>0</v>
      </c>
      <c r="AC115" s="80">
        <f t="shared" si="11"/>
        <v>0</v>
      </c>
      <c r="AD115" s="80">
        <f t="shared" si="11"/>
        <v>0</v>
      </c>
      <c r="AE115" s="80">
        <f t="shared" si="11"/>
        <v>0</v>
      </c>
      <c r="AF115" s="80">
        <f t="shared" si="11"/>
        <v>125424</v>
      </c>
      <c r="AG115" s="80">
        <f t="shared" si="11"/>
        <v>0</v>
      </c>
      <c r="AH115" s="80">
        <f t="shared" si="11"/>
        <v>0</v>
      </c>
      <c r="AI115" s="80">
        <f t="shared" si="11"/>
        <v>0</v>
      </c>
      <c r="AJ115" s="80">
        <f t="shared" si="11"/>
        <v>0</v>
      </c>
      <c r="AK115" s="80">
        <f t="shared" si="11"/>
        <v>0</v>
      </c>
      <c r="AL115" s="80">
        <f t="shared" si="11"/>
        <v>0</v>
      </c>
      <c r="AM115" s="80">
        <f t="shared" si="13"/>
        <v>0</v>
      </c>
      <c r="AN115" s="80">
        <f t="shared" si="13"/>
        <v>0</v>
      </c>
      <c r="AO115" s="80">
        <f t="shared" si="13"/>
        <v>0</v>
      </c>
      <c r="AP115" s="80">
        <f t="shared" si="12"/>
        <v>0</v>
      </c>
      <c r="AQ115" s="80">
        <f t="shared" si="12"/>
        <v>125424</v>
      </c>
      <c r="AR115" s="80">
        <f t="shared" si="12"/>
        <v>36</v>
      </c>
      <c r="AS115" s="80">
        <f t="shared" si="12"/>
        <v>4</v>
      </c>
      <c r="AT115" s="80">
        <f t="shared" si="12"/>
        <v>3</v>
      </c>
      <c r="AU115" s="80">
        <f t="shared" si="12"/>
        <v>0</v>
      </c>
      <c r="AV115" s="80">
        <f t="shared" si="12"/>
        <v>60</v>
      </c>
      <c r="AW115" s="80">
        <f t="shared" si="12"/>
        <v>31</v>
      </c>
      <c r="AX115" s="80">
        <f t="shared" si="12"/>
        <v>7</v>
      </c>
      <c r="BB115" s="89"/>
    </row>
    <row r="116" spans="1:54" s="83" customFormat="1" ht="12.75" x14ac:dyDescent="0.2">
      <c r="A116" s="94" t="s">
        <v>18</v>
      </c>
      <c r="B116" s="20">
        <v>2015</v>
      </c>
      <c r="C116" s="80">
        <f>+C98+C107</f>
        <v>5</v>
      </c>
      <c r="D116" s="80">
        <f t="shared" si="8"/>
        <v>0</v>
      </c>
      <c r="E116" s="80">
        <f t="shared" si="8"/>
        <v>4</v>
      </c>
      <c r="F116" s="80">
        <f t="shared" si="8"/>
        <v>2</v>
      </c>
      <c r="G116" s="80">
        <f t="shared" si="8"/>
        <v>0</v>
      </c>
      <c r="H116" s="80">
        <f t="shared" si="8"/>
        <v>0</v>
      </c>
      <c r="I116" s="80">
        <f t="shared" si="8"/>
        <v>0</v>
      </c>
      <c r="J116" s="80">
        <f t="shared" si="8"/>
        <v>0</v>
      </c>
      <c r="K116" s="80">
        <f t="shared" si="9"/>
        <v>1</v>
      </c>
      <c r="L116" s="80">
        <f>+L98+L107</f>
        <v>1</v>
      </c>
      <c r="M116" s="80">
        <f t="shared" si="10"/>
        <v>2.2000000000000002</v>
      </c>
      <c r="N116" s="81">
        <f t="shared" si="10"/>
        <v>1.2</v>
      </c>
      <c r="O116" s="81">
        <f t="shared" si="10"/>
        <v>0.5</v>
      </c>
      <c r="P116" s="81">
        <f t="shared" si="10"/>
        <v>0.5</v>
      </c>
      <c r="Q116" s="81">
        <f t="shared" si="10"/>
        <v>0</v>
      </c>
      <c r="R116" s="81">
        <f t="shared" si="10"/>
        <v>6599.4229999999998</v>
      </c>
      <c r="S116" s="80">
        <f t="shared" si="10"/>
        <v>0</v>
      </c>
      <c r="T116" s="80">
        <f t="shared" si="10"/>
        <v>0</v>
      </c>
      <c r="U116" s="80">
        <f t="shared" si="10"/>
        <v>0</v>
      </c>
      <c r="V116" s="80">
        <f t="shared" si="10"/>
        <v>0</v>
      </c>
      <c r="W116" s="80">
        <f t="shared" si="10"/>
        <v>1</v>
      </c>
      <c r="X116" s="80">
        <f t="shared" si="10"/>
        <v>0</v>
      </c>
      <c r="Y116" s="80">
        <f t="shared" si="10"/>
        <v>0</v>
      </c>
      <c r="Z116" s="80">
        <f t="shared" si="11"/>
        <v>1</v>
      </c>
      <c r="AA116" s="80">
        <f t="shared" si="11"/>
        <v>0</v>
      </c>
      <c r="AB116" s="80">
        <f t="shared" si="11"/>
        <v>0</v>
      </c>
      <c r="AC116" s="80">
        <f t="shared" si="11"/>
        <v>0</v>
      </c>
      <c r="AD116" s="80">
        <f t="shared" si="11"/>
        <v>0</v>
      </c>
      <c r="AE116" s="80">
        <f t="shared" si="11"/>
        <v>0</v>
      </c>
      <c r="AF116" s="80">
        <f t="shared" si="11"/>
        <v>129149</v>
      </c>
      <c r="AG116" s="80">
        <f t="shared" si="11"/>
        <v>0</v>
      </c>
      <c r="AH116" s="80">
        <f t="shared" si="11"/>
        <v>0</v>
      </c>
      <c r="AI116" s="80">
        <f t="shared" si="11"/>
        <v>0</v>
      </c>
      <c r="AJ116" s="80">
        <f t="shared" si="11"/>
        <v>0</v>
      </c>
      <c r="AK116" s="80">
        <f t="shared" si="11"/>
        <v>0</v>
      </c>
      <c r="AL116" s="80">
        <f t="shared" si="11"/>
        <v>0</v>
      </c>
      <c r="AM116" s="80">
        <f t="shared" si="13"/>
        <v>0</v>
      </c>
      <c r="AN116" s="80">
        <f t="shared" si="13"/>
        <v>0</v>
      </c>
      <c r="AO116" s="80">
        <f t="shared" si="13"/>
        <v>0</v>
      </c>
      <c r="AP116" s="80">
        <f t="shared" si="12"/>
        <v>0</v>
      </c>
      <c r="AQ116" s="80">
        <f t="shared" si="12"/>
        <v>129149</v>
      </c>
      <c r="AR116" s="80">
        <f t="shared" si="12"/>
        <v>36</v>
      </c>
      <c r="AS116" s="80">
        <f t="shared" si="12"/>
        <v>5</v>
      </c>
      <c r="AT116" s="80">
        <f t="shared" si="12"/>
        <v>4</v>
      </c>
      <c r="AU116" s="80">
        <f t="shared" si="12"/>
        <v>0</v>
      </c>
      <c r="AV116" s="80">
        <f t="shared" si="12"/>
        <v>27</v>
      </c>
      <c r="AW116" s="80">
        <f t="shared" si="12"/>
        <v>48</v>
      </c>
      <c r="AX116" s="80">
        <f t="shared" si="12"/>
        <v>14</v>
      </c>
      <c r="AZ116" s="84"/>
      <c r="BB116" s="89"/>
    </row>
    <row r="117" spans="1:54" s="83" customFormat="1" x14ac:dyDescent="0.2">
      <c r="A117" s="82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1"/>
      <c r="O117" s="81"/>
      <c r="P117" s="81"/>
      <c r="Q117" s="81"/>
      <c r="R117" s="81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</row>
    <row r="118" spans="1:54" x14ac:dyDescent="0.2">
      <c r="A118" s="71" t="s">
        <v>109</v>
      </c>
      <c r="B118" s="2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1"/>
      <c r="O118" s="81"/>
      <c r="P118" s="81"/>
      <c r="Q118" s="81"/>
      <c r="R118" s="81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BA118" s="83"/>
      <c r="BB118" s="83"/>
    </row>
    <row r="119" spans="1:54" x14ac:dyDescent="0.2">
      <c r="A119" s="20" t="s">
        <v>20</v>
      </c>
      <c r="B119" s="20">
        <v>2007</v>
      </c>
      <c r="C119" s="80">
        <v>23</v>
      </c>
      <c r="D119" s="80">
        <v>2</v>
      </c>
      <c r="E119" s="80">
        <v>14</v>
      </c>
      <c r="F119" s="80">
        <v>7</v>
      </c>
      <c r="G119" s="80">
        <v>0</v>
      </c>
      <c r="H119" s="80"/>
      <c r="I119" s="80"/>
      <c r="J119" s="80"/>
      <c r="K119" s="80">
        <v>1</v>
      </c>
      <c r="L119" s="80"/>
      <c r="M119" s="80">
        <v>8</v>
      </c>
      <c r="N119" s="81">
        <v>2</v>
      </c>
      <c r="O119" s="81">
        <v>3</v>
      </c>
      <c r="P119" s="81">
        <v>2</v>
      </c>
      <c r="Q119" s="81">
        <v>1</v>
      </c>
      <c r="R119" s="81">
        <v>2860</v>
      </c>
      <c r="S119" s="80">
        <v>1</v>
      </c>
      <c r="T119" s="80">
        <v>0</v>
      </c>
      <c r="U119" s="80">
        <v>0</v>
      </c>
      <c r="V119" s="80">
        <v>1</v>
      </c>
      <c r="W119" s="80"/>
      <c r="X119" s="80"/>
      <c r="Y119" s="80"/>
      <c r="Z119" s="80">
        <v>0</v>
      </c>
      <c r="AA119" s="80">
        <v>0</v>
      </c>
      <c r="AB119" s="80">
        <v>1</v>
      </c>
      <c r="AC119" s="80">
        <v>0</v>
      </c>
      <c r="AD119" s="80">
        <v>1</v>
      </c>
      <c r="AE119" s="80">
        <v>1</v>
      </c>
      <c r="AF119" s="80">
        <v>1155</v>
      </c>
      <c r="AG119" s="80">
        <v>0</v>
      </c>
      <c r="AH119" s="80">
        <v>0</v>
      </c>
      <c r="AI119" s="80">
        <v>0</v>
      </c>
      <c r="AJ119" s="80"/>
      <c r="AK119" s="80"/>
      <c r="AL119" s="80"/>
      <c r="AM119" s="80"/>
      <c r="AN119" s="80">
        <v>0</v>
      </c>
      <c r="AO119" s="80"/>
      <c r="AP119" s="80">
        <v>0</v>
      </c>
      <c r="AQ119" s="80">
        <v>1155</v>
      </c>
      <c r="AR119" s="80">
        <v>4</v>
      </c>
      <c r="AS119" s="80">
        <v>12</v>
      </c>
      <c r="AT119" s="80">
        <v>4</v>
      </c>
      <c r="AU119" s="80">
        <v>9</v>
      </c>
      <c r="AV119" s="80" t="s">
        <v>6</v>
      </c>
      <c r="AW119" s="80" t="s">
        <v>6</v>
      </c>
      <c r="AX119" s="80" t="s">
        <v>6</v>
      </c>
      <c r="AZ119" s="83"/>
      <c r="BA119" s="83"/>
      <c r="BB119" s="83"/>
    </row>
    <row r="120" spans="1:54" x14ac:dyDescent="0.2">
      <c r="A120" s="20" t="s">
        <v>20</v>
      </c>
      <c r="B120" s="20">
        <v>2008</v>
      </c>
      <c r="C120" s="80">
        <v>29</v>
      </c>
      <c r="D120" s="80">
        <v>12</v>
      </c>
      <c r="E120" s="80">
        <v>10</v>
      </c>
      <c r="F120" s="80">
        <v>19</v>
      </c>
      <c r="G120" s="80">
        <v>6</v>
      </c>
      <c r="H120" s="80"/>
      <c r="I120" s="80"/>
      <c r="J120" s="80"/>
      <c r="K120" s="80">
        <v>2</v>
      </c>
      <c r="L120" s="80"/>
      <c r="M120" s="80">
        <v>10</v>
      </c>
      <c r="N120" s="81">
        <v>2</v>
      </c>
      <c r="O120" s="81">
        <v>3</v>
      </c>
      <c r="P120" s="81">
        <v>4</v>
      </c>
      <c r="Q120" s="81">
        <v>1</v>
      </c>
      <c r="R120" s="81">
        <v>4780</v>
      </c>
      <c r="S120" s="80">
        <v>6</v>
      </c>
      <c r="T120" s="80">
        <v>0</v>
      </c>
      <c r="U120" s="80">
        <v>0</v>
      </c>
      <c r="V120" s="80">
        <v>6</v>
      </c>
      <c r="W120" s="80"/>
      <c r="X120" s="80"/>
      <c r="Y120" s="80"/>
      <c r="Z120" s="80">
        <v>0</v>
      </c>
      <c r="AA120" s="80">
        <v>0</v>
      </c>
      <c r="AB120" s="80">
        <v>0</v>
      </c>
      <c r="AC120" s="80">
        <v>2</v>
      </c>
      <c r="AD120" s="80">
        <v>2</v>
      </c>
      <c r="AE120" s="80">
        <v>0</v>
      </c>
      <c r="AF120" s="80">
        <v>896</v>
      </c>
      <c r="AG120" s="80">
        <v>0</v>
      </c>
      <c r="AH120" s="80">
        <v>0</v>
      </c>
      <c r="AI120" s="80">
        <v>0</v>
      </c>
      <c r="AJ120" s="80">
        <v>0</v>
      </c>
      <c r="AK120" s="80"/>
      <c r="AL120" s="80"/>
      <c r="AM120" s="80">
        <v>0</v>
      </c>
      <c r="AN120" s="80"/>
      <c r="AO120" s="80"/>
      <c r="AP120" s="80">
        <v>0</v>
      </c>
      <c r="AQ120" s="80">
        <v>896</v>
      </c>
      <c r="AR120" s="80">
        <v>6</v>
      </c>
      <c r="AS120" s="80">
        <v>17</v>
      </c>
      <c r="AT120" s="80">
        <v>5</v>
      </c>
      <c r="AU120" s="80">
        <v>3</v>
      </c>
      <c r="AV120" s="80" t="s">
        <v>6</v>
      </c>
      <c r="AW120" s="80" t="s">
        <v>6</v>
      </c>
      <c r="AX120" s="80" t="s">
        <v>6</v>
      </c>
      <c r="BA120" s="83"/>
      <c r="BB120" s="83"/>
    </row>
    <row r="121" spans="1:54" x14ac:dyDescent="0.2">
      <c r="A121" s="20" t="s">
        <v>20</v>
      </c>
      <c r="B121" s="20">
        <v>2009</v>
      </c>
      <c r="C121" s="80">
        <v>25</v>
      </c>
      <c r="D121" s="80">
        <v>8</v>
      </c>
      <c r="E121" s="80">
        <v>16</v>
      </c>
      <c r="F121" s="80">
        <v>7</v>
      </c>
      <c r="G121" s="80">
        <v>5</v>
      </c>
      <c r="H121" s="80"/>
      <c r="I121" s="80"/>
      <c r="J121" s="80"/>
      <c r="K121" s="80">
        <v>1</v>
      </c>
      <c r="L121" s="80"/>
      <c r="M121" s="80">
        <v>10</v>
      </c>
      <c r="N121" s="81">
        <v>1.5</v>
      </c>
      <c r="O121" s="81">
        <v>4.5</v>
      </c>
      <c r="P121" s="81">
        <v>3.5</v>
      </c>
      <c r="Q121" s="81">
        <v>0.5</v>
      </c>
      <c r="R121" s="81">
        <v>5700</v>
      </c>
      <c r="S121" s="80">
        <v>3</v>
      </c>
      <c r="T121" s="80">
        <v>0</v>
      </c>
      <c r="U121" s="80">
        <v>0</v>
      </c>
      <c r="V121" s="80">
        <v>3</v>
      </c>
      <c r="W121" s="80"/>
      <c r="X121" s="80"/>
      <c r="Y121" s="80"/>
      <c r="Z121" s="80">
        <v>0</v>
      </c>
      <c r="AA121" s="80">
        <v>0</v>
      </c>
      <c r="AB121" s="80">
        <v>1</v>
      </c>
      <c r="AC121" s="80">
        <v>0</v>
      </c>
      <c r="AD121" s="80">
        <v>1</v>
      </c>
      <c r="AE121" s="80">
        <v>1</v>
      </c>
      <c r="AF121" s="80">
        <v>1467</v>
      </c>
      <c r="AG121" s="80">
        <v>0</v>
      </c>
      <c r="AH121" s="80">
        <v>0</v>
      </c>
      <c r="AI121" s="80">
        <v>0</v>
      </c>
      <c r="AJ121" s="80">
        <v>0</v>
      </c>
      <c r="AK121" s="80">
        <v>0</v>
      </c>
      <c r="AL121" s="80">
        <v>0</v>
      </c>
      <c r="AM121" s="80">
        <v>0</v>
      </c>
      <c r="AN121" s="80">
        <v>0</v>
      </c>
      <c r="AO121" s="80">
        <v>0</v>
      </c>
      <c r="AP121" s="80">
        <v>39</v>
      </c>
      <c r="AQ121" s="80">
        <v>1506</v>
      </c>
      <c r="AR121" s="80">
        <v>5</v>
      </c>
      <c r="AS121" s="80">
        <v>14</v>
      </c>
      <c r="AT121" s="80">
        <v>5</v>
      </c>
      <c r="AU121" s="80">
        <v>5</v>
      </c>
      <c r="AV121" s="80" t="s">
        <v>6</v>
      </c>
      <c r="AW121" s="80" t="s">
        <v>6</v>
      </c>
      <c r="AX121" s="80" t="s">
        <v>6</v>
      </c>
      <c r="BA121" s="83"/>
      <c r="BB121" s="83"/>
    </row>
    <row r="122" spans="1:54" x14ac:dyDescent="0.2">
      <c r="A122" s="20" t="s">
        <v>20</v>
      </c>
      <c r="B122" s="20">
        <v>2010</v>
      </c>
      <c r="C122" s="80">
        <v>34</v>
      </c>
      <c r="D122" s="80">
        <v>4</v>
      </c>
      <c r="E122" s="80">
        <v>15</v>
      </c>
      <c r="F122" s="80">
        <v>13</v>
      </c>
      <c r="G122" s="80">
        <v>4</v>
      </c>
      <c r="H122" s="80"/>
      <c r="I122" s="80"/>
      <c r="J122" s="80"/>
      <c r="K122" s="80">
        <v>2</v>
      </c>
      <c r="L122" s="80"/>
      <c r="M122" s="80">
        <v>10</v>
      </c>
      <c r="N122" s="81">
        <v>1</v>
      </c>
      <c r="O122" s="81">
        <v>4</v>
      </c>
      <c r="P122" s="81">
        <v>4</v>
      </c>
      <c r="Q122" s="81">
        <v>1</v>
      </c>
      <c r="R122" s="81">
        <v>6300</v>
      </c>
      <c r="S122" s="80">
        <v>2</v>
      </c>
      <c r="T122" s="80">
        <v>0</v>
      </c>
      <c r="U122" s="80">
        <v>0</v>
      </c>
      <c r="V122" s="80">
        <v>2</v>
      </c>
      <c r="W122" s="80"/>
      <c r="X122" s="80"/>
      <c r="Y122" s="80"/>
      <c r="Z122" s="80">
        <v>0</v>
      </c>
      <c r="AA122" s="80">
        <v>0</v>
      </c>
      <c r="AB122" s="80">
        <v>0</v>
      </c>
      <c r="AC122" s="80">
        <v>0</v>
      </c>
      <c r="AD122" s="80">
        <v>0</v>
      </c>
      <c r="AE122" s="80">
        <v>0</v>
      </c>
      <c r="AF122" s="80">
        <v>2617</v>
      </c>
      <c r="AG122" s="80">
        <v>0</v>
      </c>
      <c r="AH122" s="80">
        <v>0</v>
      </c>
      <c r="AI122" s="80">
        <v>0</v>
      </c>
      <c r="AJ122" s="80">
        <v>0</v>
      </c>
      <c r="AK122" s="80">
        <v>0</v>
      </c>
      <c r="AL122" s="80">
        <v>0</v>
      </c>
      <c r="AM122" s="80">
        <v>0</v>
      </c>
      <c r="AN122" s="80">
        <v>0</v>
      </c>
      <c r="AO122" s="80">
        <v>0</v>
      </c>
      <c r="AP122" s="80">
        <v>15</v>
      </c>
      <c r="AQ122" s="80">
        <v>2617</v>
      </c>
      <c r="AR122" s="80">
        <v>12</v>
      </c>
      <c r="AS122" s="80">
        <v>16</v>
      </c>
      <c r="AT122" s="80">
        <v>6</v>
      </c>
      <c r="AU122" s="80">
        <v>5</v>
      </c>
      <c r="AV122" s="80">
        <v>438</v>
      </c>
      <c r="AW122" s="80">
        <v>28</v>
      </c>
      <c r="AX122" s="80">
        <v>27</v>
      </c>
      <c r="BA122" s="83"/>
      <c r="BB122" s="83"/>
    </row>
    <row r="123" spans="1:54" x14ac:dyDescent="0.2">
      <c r="A123" s="20" t="s">
        <v>20</v>
      </c>
      <c r="B123" s="20">
        <v>2011</v>
      </c>
      <c r="C123" s="80">
        <v>34</v>
      </c>
      <c r="D123" s="80">
        <v>7</v>
      </c>
      <c r="E123" s="80">
        <v>20</v>
      </c>
      <c r="F123" s="80">
        <v>17</v>
      </c>
      <c r="G123" s="80">
        <v>4</v>
      </c>
      <c r="H123" s="80"/>
      <c r="I123" s="80"/>
      <c r="J123" s="80"/>
      <c r="K123" s="80">
        <v>3</v>
      </c>
      <c r="L123" s="80"/>
      <c r="M123" s="80">
        <v>10</v>
      </c>
      <c r="N123" s="81">
        <v>3</v>
      </c>
      <c r="O123" s="81">
        <v>2</v>
      </c>
      <c r="P123" s="81">
        <v>4</v>
      </c>
      <c r="Q123" s="81">
        <v>1</v>
      </c>
      <c r="R123" s="81">
        <v>8239</v>
      </c>
      <c r="S123" s="80">
        <v>5</v>
      </c>
      <c r="T123" s="80">
        <v>0</v>
      </c>
      <c r="U123" s="80">
        <v>0</v>
      </c>
      <c r="V123" s="80">
        <v>5</v>
      </c>
      <c r="W123" s="80"/>
      <c r="X123" s="80"/>
      <c r="Y123" s="80"/>
      <c r="Z123" s="80">
        <v>0</v>
      </c>
      <c r="AA123" s="80">
        <v>0</v>
      </c>
      <c r="AB123" s="80">
        <v>0</v>
      </c>
      <c r="AC123" s="80">
        <v>0</v>
      </c>
      <c r="AD123" s="80">
        <v>0</v>
      </c>
      <c r="AE123" s="80">
        <v>0</v>
      </c>
      <c r="AF123" s="80">
        <v>380.39499999999998</v>
      </c>
      <c r="AG123" s="80">
        <v>0</v>
      </c>
      <c r="AH123" s="80">
        <v>0</v>
      </c>
      <c r="AI123" s="80">
        <v>0</v>
      </c>
      <c r="AJ123" s="80">
        <v>0</v>
      </c>
      <c r="AK123" s="80">
        <v>0</v>
      </c>
      <c r="AL123" s="80">
        <v>0</v>
      </c>
      <c r="AM123" s="80">
        <v>0</v>
      </c>
      <c r="AN123" s="80">
        <v>0</v>
      </c>
      <c r="AO123" s="80">
        <v>0</v>
      </c>
      <c r="AP123" s="80">
        <v>669.678</v>
      </c>
      <c r="AQ123" s="80">
        <v>1050.0730000000001</v>
      </c>
      <c r="AR123" s="80">
        <v>15</v>
      </c>
      <c r="AS123" s="80">
        <v>21</v>
      </c>
      <c r="AT123" s="80">
        <v>6</v>
      </c>
      <c r="AU123" s="80">
        <v>2</v>
      </c>
      <c r="AV123" s="80">
        <v>372</v>
      </c>
      <c r="AW123" s="80">
        <v>29</v>
      </c>
      <c r="AX123" s="80">
        <v>40</v>
      </c>
      <c r="AZ123" s="83"/>
      <c r="BA123" s="83"/>
      <c r="BB123" s="83"/>
    </row>
    <row r="124" spans="1:54" s="83" customFormat="1" x14ac:dyDescent="0.2">
      <c r="A124" s="82" t="s">
        <v>20</v>
      </c>
      <c r="B124" s="82">
        <v>2012</v>
      </c>
      <c r="C124" s="80">
        <v>23</v>
      </c>
      <c r="D124" s="80">
        <v>6</v>
      </c>
      <c r="E124" s="80">
        <v>12</v>
      </c>
      <c r="F124" s="80">
        <v>12</v>
      </c>
      <c r="G124" s="80">
        <v>2</v>
      </c>
      <c r="H124" s="80">
        <v>0</v>
      </c>
      <c r="I124" s="80">
        <v>1</v>
      </c>
      <c r="J124" s="80">
        <v>0</v>
      </c>
      <c r="K124" s="80">
        <v>2</v>
      </c>
      <c r="L124" s="80">
        <v>0</v>
      </c>
      <c r="M124" s="80">
        <v>9.5</v>
      </c>
      <c r="N124" s="81">
        <v>5</v>
      </c>
      <c r="O124" s="81">
        <v>0</v>
      </c>
      <c r="P124" s="81">
        <v>4</v>
      </c>
      <c r="Q124" s="81">
        <v>0.5</v>
      </c>
      <c r="R124" s="81">
        <v>0</v>
      </c>
      <c r="S124" s="80">
        <v>1</v>
      </c>
      <c r="T124" s="80">
        <v>0</v>
      </c>
      <c r="U124" s="80">
        <v>0</v>
      </c>
      <c r="V124" s="80">
        <v>1</v>
      </c>
      <c r="W124" s="80">
        <v>0</v>
      </c>
      <c r="X124" s="80">
        <v>0</v>
      </c>
      <c r="Y124" s="80">
        <v>0</v>
      </c>
      <c r="Z124" s="80">
        <v>0</v>
      </c>
      <c r="AA124" s="80">
        <v>0</v>
      </c>
      <c r="AB124" s="80">
        <v>0</v>
      </c>
      <c r="AC124" s="80">
        <v>0</v>
      </c>
      <c r="AD124" s="80">
        <v>0</v>
      </c>
      <c r="AE124" s="80">
        <v>0</v>
      </c>
      <c r="AF124" s="80">
        <v>75</v>
      </c>
      <c r="AG124" s="80">
        <v>0</v>
      </c>
      <c r="AH124" s="80">
        <v>0</v>
      </c>
      <c r="AI124" s="80">
        <v>0</v>
      </c>
      <c r="AJ124" s="80">
        <v>0</v>
      </c>
      <c r="AK124" s="80">
        <v>0</v>
      </c>
      <c r="AL124" s="80">
        <v>0</v>
      </c>
      <c r="AM124" s="80">
        <v>0</v>
      </c>
      <c r="AN124" s="80">
        <v>0</v>
      </c>
      <c r="AO124" s="80">
        <v>0</v>
      </c>
      <c r="AP124" s="80"/>
      <c r="AQ124" s="80">
        <v>75</v>
      </c>
      <c r="AR124" s="80">
        <v>8</v>
      </c>
      <c r="AS124" s="80">
        <v>12</v>
      </c>
      <c r="AT124" s="80">
        <v>1</v>
      </c>
      <c r="AU124" s="80">
        <v>1</v>
      </c>
      <c r="AV124" s="80">
        <v>467</v>
      </c>
      <c r="AW124" s="80">
        <v>30</v>
      </c>
      <c r="AX124" s="80">
        <v>94</v>
      </c>
    </row>
    <row r="125" spans="1:54" s="83" customFormat="1" x14ac:dyDescent="0.2">
      <c r="A125" s="82" t="s">
        <v>20</v>
      </c>
      <c r="B125" s="82">
        <v>2013</v>
      </c>
      <c r="C125" s="80">
        <v>27</v>
      </c>
      <c r="D125" s="80">
        <v>5</v>
      </c>
      <c r="E125" s="80">
        <v>11</v>
      </c>
      <c r="F125" s="80">
        <v>5</v>
      </c>
      <c r="G125" s="80">
        <v>0</v>
      </c>
      <c r="H125" s="80">
        <v>0</v>
      </c>
      <c r="I125" s="80">
        <v>0</v>
      </c>
      <c r="J125" s="80">
        <v>0</v>
      </c>
      <c r="K125" s="80">
        <v>6</v>
      </c>
      <c r="L125" s="80">
        <v>0</v>
      </c>
      <c r="M125" s="80">
        <v>7</v>
      </c>
      <c r="N125" s="81">
        <v>4</v>
      </c>
      <c r="O125" s="81">
        <v>0</v>
      </c>
      <c r="P125" s="81">
        <v>3</v>
      </c>
      <c r="Q125" s="81">
        <v>0</v>
      </c>
      <c r="R125" s="81">
        <v>5900</v>
      </c>
      <c r="S125" s="80">
        <v>4</v>
      </c>
      <c r="T125" s="80">
        <v>0</v>
      </c>
      <c r="U125" s="80">
        <v>0</v>
      </c>
      <c r="V125" s="80">
        <v>4</v>
      </c>
      <c r="W125" s="80">
        <v>1</v>
      </c>
      <c r="X125" s="80">
        <v>0</v>
      </c>
      <c r="Y125" s="80">
        <v>0</v>
      </c>
      <c r="Z125" s="80">
        <v>1</v>
      </c>
      <c r="AA125" s="80">
        <v>0</v>
      </c>
      <c r="AB125" s="80">
        <v>0</v>
      </c>
      <c r="AC125" s="80">
        <v>0</v>
      </c>
      <c r="AD125" s="80">
        <v>0</v>
      </c>
      <c r="AE125" s="80">
        <v>0</v>
      </c>
      <c r="AF125" s="80">
        <v>551</v>
      </c>
      <c r="AG125" s="80">
        <v>0</v>
      </c>
      <c r="AH125" s="80">
        <v>0</v>
      </c>
      <c r="AI125" s="80">
        <v>275</v>
      </c>
      <c r="AJ125" s="80">
        <v>0</v>
      </c>
      <c r="AK125" s="80">
        <v>0</v>
      </c>
      <c r="AL125" s="80">
        <v>0</v>
      </c>
      <c r="AM125" s="80">
        <v>0</v>
      </c>
      <c r="AN125" s="80">
        <v>0</v>
      </c>
      <c r="AO125" s="80">
        <v>0</v>
      </c>
      <c r="AP125" s="80">
        <v>0</v>
      </c>
      <c r="AQ125" s="80">
        <v>826</v>
      </c>
      <c r="AR125" s="80"/>
      <c r="AS125" s="80">
        <v>15</v>
      </c>
      <c r="AT125" s="80">
        <v>3</v>
      </c>
      <c r="AU125" s="80">
        <v>1</v>
      </c>
      <c r="AV125" s="80">
        <v>536</v>
      </c>
      <c r="AW125" s="80">
        <v>54</v>
      </c>
      <c r="AX125" s="80">
        <v>80</v>
      </c>
      <c r="BB125" s="89"/>
    </row>
    <row r="126" spans="1:54" s="83" customFormat="1" x14ac:dyDescent="0.2">
      <c r="A126" s="20" t="s">
        <v>20</v>
      </c>
      <c r="B126" s="20">
        <v>2014</v>
      </c>
      <c r="C126" s="80">
        <v>34</v>
      </c>
      <c r="D126" s="80">
        <v>14</v>
      </c>
      <c r="E126" s="80">
        <v>21</v>
      </c>
      <c r="F126" s="80">
        <v>13</v>
      </c>
      <c r="G126" s="80">
        <v>6</v>
      </c>
      <c r="H126" s="80">
        <v>1</v>
      </c>
      <c r="I126" s="80">
        <v>0</v>
      </c>
      <c r="J126" s="80">
        <v>0</v>
      </c>
      <c r="K126" s="80">
        <v>4</v>
      </c>
      <c r="L126" s="80">
        <v>0</v>
      </c>
      <c r="M126" s="80">
        <v>9</v>
      </c>
      <c r="N126" s="81">
        <v>6</v>
      </c>
      <c r="O126" s="81">
        <v>3</v>
      </c>
      <c r="P126" s="81">
        <v>0</v>
      </c>
      <c r="Q126" s="81">
        <v>0</v>
      </c>
      <c r="R126" s="81">
        <v>5900</v>
      </c>
      <c r="S126" s="80">
        <v>5</v>
      </c>
      <c r="T126" s="80">
        <v>0</v>
      </c>
      <c r="U126" s="80">
        <v>0</v>
      </c>
      <c r="V126" s="80">
        <v>5</v>
      </c>
      <c r="W126" s="80">
        <v>1</v>
      </c>
      <c r="X126" s="80">
        <v>0</v>
      </c>
      <c r="Y126" s="80">
        <v>0</v>
      </c>
      <c r="Z126" s="80">
        <v>1</v>
      </c>
      <c r="AA126" s="80">
        <v>2</v>
      </c>
      <c r="AB126" s="80">
        <v>1</v>
      </c>
      <c r="AC126" s="80">
        <v>0</v>
      </c>
      <c r="AD126" s="80">
        <v>1</v>
      </c>
      <c r="AE126" s="80">
        <v>0</v>
      </c>
      <c r="AF126" s="80">
        <v>559.68600000000004</v>
      </c>
      <c r="AG126" s="80">
        <v>0</v>
      </c>
      <c r="AH126" s="80">
        <v>0</v>
      </c>
      <c r="AI126" s="80">
        <v>80</v>
      </c>
      <c r="AJ126" s="80">
        <v>0</v>
      </c>
      <c r="AK126" s="80">
        <v>0</v>
      </c>
      <c r="AL126" s="80">
        <v>0</v>
      </c>
      <c r="AM126" s="80">
        <v>0</v>
      </c>
      <c r="AN126" s="80">
        <v>0</v>
      </c>
      <c r="AO126" s="80">
        <v>0</v>
      </c>
      <c r="AP126" s="80">
        <v>18.474</v>
      </c>
      <c r="AQ126" s="80">
        <v>658.16</v>
      </c>
      <c r="AR126" s="80">
        <v>16</v>
      </c>
      <c r="AS126" s="80">
        <v>20</v>
      </c>
      <c r="AT126" s="80">
        <v>4</v>
      </c>
      <c r="AU126" s="80">
        <v>1</v>
      </c>
      <c r="AV126" s="80">
        <v>701</v>
      </c>
      <c r="AW126" s="80">
        <v>12</v>
      </c>
      <c r="AX126" s="80">
        <v>8</v>
      </c>
      <c r="BB126" s="89"/>
    </row>
    <row r="127" spans="1:54" s="83" customFormat="1" ht="12.75" x14ac:dyDescent="0.2">
      <c r="A127" s="20" t="s">
        <v>20</v>
      </c>
      <c r="B127" s="20">
        <v>2015</v>
      </c>
      <c r="C127" s="80">
        <v>25</v>
      </c>
      <c r="D127" s="80">
        <v>5</v>
      </c>
      <c r="E127" s="80">
        <v>12</v>
      </c>
      <c r="F127" s="80">
        <v>7</v>
      </c>
      <c r="G127" s="80">
        <v>2</v>
      </c>
      <c r="H127" s="80">
        <v>0</v>
      </c>
      <c r="I127" s="80">
        <v>0</v>
      </c>
      <c r="J127" s="80">
        <v>0</v>
      </c>
      <c r="K127" s="80">
        <v>5</v>
      </c>
      <c r="L127" s="80">
        <v>0</v>
      </c>
      <c r="M127" s="80">
        <v>12</v>
      </c>
      <c r="N127" s="81">
        <v>9</v>
      </c>
      <c r="O127" s="81">
        <v>3</v>
      </c>
      <c r="P127" s="81">
        <v>0</v>
      </c>
      <c r="Q127" s="81">
        <v>0</v>
      </c>
      <c r="R127" s="81">
        <v>5900</v>
      </c>
      <c r="S127" s="80">
        <v>4</v>
      </c>
      <c r="T127" s="80">
        <v>0</v>
      </c>
      <c r="U127" s="80">
        <v>0</v>
      </c>
      <c r="V127" s="80">
        <v>4</v>
      </c>
      <c r="W127" s="80">
        <v>7</v>
      </c>
      <c r="X127" s="80">
        <v>0</v>
      </c>
      <c r="Y127" s="80">
        <v>0</v>
      </c>
      <c r="Z127" s="80">
        <v>7</v>
      </c>
      <c r="AA127" s="80">
        <v>5</v>
      </c>
      <c r="AB127" s="80">
        <v>2</v>
      </c>
      <c r="AC127" s="80">
        <v>0</v>
      </c>
      <c r="AD127" s="80">
        <v>2</v>
      </c>
      <c r="AE127" s="80">
        <v>0</v>
      </c>
      <c r="AF127" s="80">
        <v>518.51900000000001</v>
      </c>
      <c r="AG127" s="80"/>
      <c r="AH127" s="80"/>
      <c r="AI127" s="80">
        <v>553.72900000000004</v>
      </c>
      <c r="AJ127" s="80"/>
      <c r="AK127" s="80"/>
      <c r="AL127" s="80"/>
      <c r="AM127" s="80"/>
      <c r="AN127" s="80"/>
      <c r="AO127" s="80"/>
      <c r="AP127" s="80">
        <v>15.5</v>
      </c>
      <c r="AQ127" s="80">
        <v>1087.748</v>
      </c>
      <c r="AR127" s="80"/>
      <c r="AS127" s="80">
        <v>28</v>
      </c>
      <c r="AT127" s="80">
        <v>8</v>
      </c>
      <c r="AU127" s="80">
        <v>1</v>
      </c>
      <c r="AV127" s="80">
        <v>652</v>
      </c>
      <c r="AW127" s="80">
        <v>16</v>
      </c>
      <c r="AX127" s="80">
        <v>7</v>
      </c>
      <c r="AZ127" s="84"/>
      <c r="BB127" s="89"/>
    </row>
    <row r="128" spans="1:54" x14ac:dyDescent="0.2">
      <c r="A128" s="20" t="s">
        <v>21</v>
      </c>
      <c r="B128" s="20">
        <v>2007</v>
      </c>
      <c r="C128" s="80">
        <v>14</v>
      </c>
      <c r="D128" s="80">
        <v>13</v>
      </c>
      <c r="E128" s="80">
        <v>7</v>
      </c>
      <c r="F128" s="80">
        <v>5</v>
      </c>
      <c r="G128" s="80">
        <v>5</v>
      </c>
      <c r="H128" s="80"/>
      <c r="I128" s="80"/>
      <c r="J128" s="80"/>
      <c r="K128" s="80">
        <v>0</v>
      </c>
      <c r="L128" s="80"/>
      <c r="M128" s="80">
        <v>0.2</v>
      </c>
      <c r="N128" s="81">
        <v>0</v>
      </c>
      <c r="O128" s="81">
        <v>0.2</v>
      </c>
      <c r="P128" s="81">
        <v>0</v>
      </c>
      <c r="Q128" s="81">
        <v>0</v>
      </c>
      <c r="R128" s="81">
        <v>315</v>
      </c>
      <c r="S128" s="80">
        <v>0</v>
      </c>
      <c r="T128" s="80">
        <v>0</v>
      </c>
      <c r="U128" s="80">
        <v>0</v>
      </c>
      <c r="V128" s="80">
        <v>0</v>
      </c>
      <c r="W128" s="80"/>
      <c r="X128" s="80"/>
      <c r="Y128" s="80"/>
      <c r="Z128" s="80">
        <v>1</v>
      </c>
      <c r="AA128" s="80">
        <v>0</v>
      </c>
      <c r="AB128" s="80">
        <v>0</v>
      </c>
      <c r="AC128" s="80">
        <v>0</v>
      </c>
      <c r="AD128" s="80">
        <v>0</v>
      </c>
      <c r="AE128" s="80">
        <v>0</v>
      </c>
      <c r="AF128" s="80">
        <v>0</v>
      </c>
      <c r="AG128" s="80">
        <v>0</v>
      </c>
      <c r="AH128" s="80">
        <v>0</v>
      </c>
      <c r="AI128" s="80">
        <v>0</v>
      </c>
      <c r="AJ128" s="80"/>
      <c r="AK128" s="80"/>
      <c r="AL128" s="80"/>
      <c r="AM128" s="80"/>
      <c r="AN128" s="80">
        <v>0</v>
      </c>
      <c r="AO128" s="80"/>
      <c r="AP128" s="80">
        <v>0</v>
      </c>
      <c r="AQ128" s="80">
        <v>0</v>
      </c>
      <c r="AR128" s="80">
        <v>0</v>
      </c>
      <c r="AS128" s="80">
        <v>0</v>
      </c>
      <c r="AT128" s="80">
        <v>0</v>
      </c>
      <c r="AU128" s="80">
        <v>0</v>
      </c>
      <c r="AV128" s="80" t="s">
        <v>6</v>
      </c>
      <c r="AW128" s="80" t="s">
        <v>6</v>
      </c>
      <c r="AX128" s="80" t="s">
        <v>6</v>
      </c>
      <c r="AZ128" s="83"/>
      <c r="BA128" s="83"/>
      <c r="BB128" s="83"/>
    </row>
    <row r="129" spans="1:54" x14ac:dyDescent="0.2">
      <c r="A129" s="20" t="s">
        <v>21</v>
      </c>
      <c r="B129" s="20">
        <v>2008</v>
      </c>
      <c r="C129" s="80">
        <v>11</v>
      </c>
      <c r="D129" s="80">
        <v>11</v>
      </c>
      <c r="E129" s="80">
        <v>5</v>
      </c>
      <c r="F129" s="80">
        <v>2</v>
      </c>
      <c r="G129" s="80">
        <v>2</v>
      </c>
      <c r="H129" s="80"/>
      <c r="I129" s="80"/>
      <c r="J129" s="80"/>
      <c r="K129" s="80">
        <v>0</v>
      </c>
      <c r="L129" s="80"/>
      <c r="M129" s="80">
        <v>0.2</v>
      </c>
      <c r="N129" s="81">
        <v>0</v>
      </c>
      <c r="O129" s="81">
        <v>0.2</v>
      </c>
      <c r="P129" s="81">
        <v>0</v>
      </c>
      <c r="Q129" s="81">
        <v>0</v>
      </c>
      <c r="R129" s="81">
        <v>528</v>
      </c>
      <c r="S129" s="80">
        <v>3</v>
      </c>
      <c r="T129" s="80">
        <v>0</v>
      </c>
      <c r="U129" s="80">
        <v>0</v>
      </c>
      <c r="V129" s="80">
        <v>3</v>
      </c>
      <c r="W129" s="80"/>
      <c r="X129" s="80"/>
      <c r="Y129" s="80"/>
      <c r="Z129" s="80">
        <v>0</v>
      </c>
      <c r="AA129" s="80">
        <v>1</v>
      </c>
      <c r="AB129" s="80">
        <v>1</v>
      </c>
      <c r="AC129" s="80">
        <v>0</v>
      </c>
      <c r="AD129" s="80">
        <v>1</v>
      </c>
      <c r="AE129" s="80">
        <v>0</v>
      </c>
      <c r="AF129" s="80">
        <v>0</v>
      </c>
      <c r="AG129" s="80">
        <v>0</v>
      </c>
      <c r="AH129" s="80">
        <v>0</v>
      </c>
      <c r="AI129" s="80">
        <v>0</v>
      </c>
      <c r="AJ129" s="80">
        <v>0</v>
      </c>
      <c r="AK129" s="80"/>
      <c r="AL129" s="80"/>
      <c r="AM129" s="80">
        <v>0</v>
      </c>
      <c r="AN129" s="80"/>
      <c r="AO129" s="80"/>
      <c r="AP129" s="80">
        <v>0</v>
      </c>
      <c r="AQ129" s="80">
        <v>0</v>
      </c>
      <c r="AR129" s="80">
        <v>0</v>
      </c>
      <c r="AS129" s="80">
        <v>3</v>
      </c>
      <c r="AT129" s="80">
        <v>0</v>
      </c>
      <c r="AU129" s="80">
        <v>0</v>
      </c>
      <c r="AV129" s="80" t="s">
        <v>6</v>
      </c>
      <c r="AW129" s="80" t="s">
        <v>6</v>
      </c>
      <c r="AX129" s="80" t="s">
        <v>6</v>
      </c>
      <c r="BA129" s="83"/>
      <c r="BB129" s="83"/>
    </row>
    <row r="130" spans="1:54" x14ac:dyDescent="0.2">
      <c r="A130" s="20" t="s">
        <v>21</v>
      </c>
      <c r="B130" s="20">
        <v>2009</v>
      </c>
      <c r="C130" s="80">
        <v>17</v>
      </c>
      <c r="D130" s="80">
        <v>12</v>
      </c>
      <c r="E130" s="80">
        <v>11</v>
      </c>
      <c r="F130" s="80">
        <v>4</v>
      </c>
      <c r="G130" s="80">
        <v>4</v>
      </c>
      <c r="H130" s="80"/>
      <c r="I130" s="80"/>
      <c r="J130" s="80"/>
      <c r="K130" s="80">
        <v>0</v>
      </c>
      <c r="L130" s="80"/>
      <c r="M130" s="80">
        <v>0.2</v>
      </c>
      <c r="N130" s="81">
        <v>0</v>
      </c>
      <c r="O130" s="81">
        <v>0.2</v>
      </c>
      <c r="P130" s="81">
        <v>0</v>
      </c>
      <c r="Q130" s="81">
        <v>0</v>
      </c>
      <c r="R130" s="81">
        <v>931</v>
      </c>
      <c r="S130" s="80">
        <v>0</v>
      </c>
      <c r="T130" s="80">
        <v>0</v>
      </c>
      <c r="U130" s="80">
        <v>0</v>
      </c>
      <c r="V130" s="80">
        <v>0</v>
      </c>
      <c r="W130" s="80"/>
      <c r="X130" s="80"/>
      <c r="Y130" s="80"/>
      <c r="Z130" s="80">
        <v>1</v>
      </c>
      <c r="AA130" s="80">
        <v>0</v>
      </c>
      <c r="AB130" s="80">
        <v>0</v>
      </c>
      <c r="AC130" s="80">
        <v>0</v>
      </c>
      <c r="AD130" s="80">
        <v>1</v>
      </c>
      <c r="AE130" s="80">
        <v>0</v>
      </c>
      <c r="AF130" s="80">
        <v>0</v>
      </c>
      <c r="AG130" s="80">
        <v>0</v>
      </c>
      <c r="AH130" s="80">
        <v>0</v>
      </c>
      <c r="AI130" s="80">
        <v>0</v>
      </c>
      <c r="AJ130" s="80">
        <v>0</v>
      </c>
      <c r="AK130" s="80">
        <v>0</v>
      </c>
      <c r="AL130" s="80">
        <v>0</v>
      </c>
      <c r="AM130" s="80">
        <v>0</v>
      </c>
      <c r="AN130" s="80">
        <v>0</v>
      </c>
      <c r="AO130" s="80">
        <v>0</v>
      </c>
      <c r="AP130" s="80">
        <v>0</v>
      </c>
      <c r="AQ130" s="80">
        <v>0</v>
      </c>
      <c r="AR130" s="80">
        <v>0</v>
      </c>
      <c r="AS130" s="80">
        <v>0</v>
      </c>
      <c r="AT130" s="80">
        <v>0</v>
      </c>
      <c r="AU130" s="80">
        <v>0</v>
      </c>
      <c r="AV130" s="80" t="s">
        <v>6</v>
      </c>
      <c r="AW130" s="80" t="s">
        <v>6</v>
      </c>
      <c r="AX130" s="80" t="s">
        <v>6</v>
      </c>
      <c r="BA130" s="83"/>
      <c r="BB130" s="83"/>
    </row>
    <row r="131" spans="1:54" x14ac:dyDescent="0.2">
      <c r="A131" s="20" t="s">
        <v>21</v>
      </c>
      <c r="B131" s="20">
        <v>2010</v>
      </c>
      <c r="C131" s="80">
        <v>22</v>
      </c>
      <c r="D131" s="80">
        <v>13</v>
      </c>
      <c r="E131" s="80">
        <v>10</v>
      </c>
      <c r="F131" s="80">
        <v>7</v>
      </c>
      <c r="G131" s="80">
        <v>5</v>
      </c>
      <c r="H131" s="80"/>
      <c r="I131" s="80"/>
      <c r="J131" s="80"/>
      <c r="K131" s="80">
        <v>0</v>
      </c>
      <c r="L131" s="80"/>
      <c r="M131" s="80">
        <v>0.2</v>
      </c>
      <c r="N131" s="81">
        <v>0</v>
      </c>
      <c r="O131" s="81">
        <v>0.2</v>
      </c>
      <c r="P131" s="81">
        <v>0</v>
      </c>
      <c r="Q131" s="81">
        <v>0</v>
      </c>
      <c r="R131" s="81">
        <v>808</v>
      </c>
      <c r="S131" s="80">
        <v>2</v>
      </c>
      <c r="T131" s="80">
        <v>0</v>
      </c>
      <c r="U131" s="80">
        <v>0</v>
      </c>
      <c r="V131" s="80">
        <v>2</v>
      </c>
      <c r="W131" s="80"/>
      <c r="X131" s="80"/>
      <c r="Y131" s="80"/>
      <c r="Z131" s="80">
        <v>0</v>
      </c>
      <c r="AA131" s="80">
        <v>1</v>
      </c>
      <c r="AB131" s="80">
        <v>0</v>
      </c>
      <c r="AC131" s="80">
        <v>1</v>
      </c>
      <c r="AD131" s="80">
        <v>1</v>
      </c>
      <c r="AE131" s="80">
        <v>0</v>
      </c>
      <c r="AF131" s="80">
        <v>173</v>
      </c>
      <c r="AG131" s="80">
        <v>0</v>
      </c>
      <c r="AH131" s="80">
        <v>0</v>
      </c>
      <c r="AI131" s="80">
        <v>0</v>
      </c>
      <c r="AJ131" s="80">
        <v>0</v>
      </c>
      <c r="AK131" s="80">
        <v>0</v>
      </c>
      <c r="AL131" s="80">
        <v>16</v>
      </c>
      <c r="AM131" s="80">
        <v>0</v>
      </c>
      <c r="AN131" s="80">
        <v>0</v>
      </c>
      <c r="AO131" s="80">
        <v>0</v>
      </c>
      <c r="AP131" s="80">
        <v>0</v>
      </c>
      <c r="AQ131" s="80">
        <v>189</v>
      </c>
      <c r="AR131" s="80">
        <v>0</v>
      </c>
      <c r="AS131" s="80">
        <v>0</v>
      </c>
      <c r="AT131" s="80">
        <v>0</v>
      </c>
      <c r="AU131" s="80">
        <v>1</v>
      </c>
      <c r="AV131" s="80">
        <v>149</v>
      </c>
      <c r="AW131" s="80">
        <v>2</v>
      </c>
      <c r="AX131" s="80">
        <v>27</v>
      </c>
      <c r="BA131" s="83"/>
      <c r="BB131" s="83"/>
    </row>
    <row r="132" spans="1:54" x14ac:dyDescent="0.2">
      <c r="A132" s="20" t="s">
        <v>21</v>
      </c>
      <c r="B132" s="20">
        <v>2011</v>
      </c>
      <c r="C132" s="80">
        <v>22</v>
      </c>
      <c r="D132" s="80">
        <v>17</v>
      </c>
      <c r="E132" s="80">
        <v>12</v>
      </c>
      <c r="F132" s="80">
        <v>14</v>
      </c>
      <c r="G132" s="80">
        <v>13</v>
      </c>
      <c r="H132" s="80"/>
      <c r="I132" s="80"/>
      <c r="J132" s="80"/>
      <c r="K132" s="80">
        <v>0</v>
      </c>
      <c r="L132" s="80"/>
      <c r="M132" s="80">
        <v>0.2</v>
      </c>
      <c r="N132" s="81">
        <v>0</v>
      </c>
      <c r="O132" s="81">
        <v>0.2</v>
      </c>
      <c r="P132" s="81">
        <v>0</v>
      </c>
      <c r="Q132" s="81">
        <v>0</v>
      </c>
      <c r="R132" s="81">
        <v>518.10900000000004</v>
      </c>
      <c r="S132" s="80">
        <v>3</v>
      </c>
      <c r="T132" s="80">
        <v>0</v>
      </c>
      <c r="U132" s="80">
        <v>0</v>
      </c>
      <c r="V132" s="80">
        <v>3</v>
      </c>
      <c r="W132" s="80"/>
      <c r="X132" s="80"/>
      <c r="Y132" s="80"/>
      <c r="Z132" s="80">
        <v>1</v>
      </c>
      <c r="AA132" s="80">
        <v>0</v>
      </c>
      <c r="AB132" s="80">
        <v>1</v>
      </c>
      <c r="AC132" s="80">
        <v>0</v>
      </c>
      <c r="AD132" s="80">
        <v>1</v>
      </c>
      <c r="AE132" s="80">
        <v>0</v>
      </c>
      <c r="AF132" s="80">
        <v>36.911679999999997</v>
      </c>
      <c r="AG132" s="80">
        <v>0</v>
      </c>
      <c r="AH132" s="80">
        <v>0</v>
      </c>
      <c r="AI132" s="80">
        <v>0</v>
      </c>
      <c r="AJ132" s="80">
        <v>0</v>
      </c>
      <c r="AK132" s="80">
        <v>0</v>
      </c>
      <c r="AL132" s="80">
        <v>0.94998000000000005</v>
      </c>
      <c r="AM132" s="80">
        <v>0</v>
      </c>
      <c r="AN132" s="80">
        <v>0</v>
      </c>
      <c r="AO132" s="80">
        <v>0</v>
      </c>
      <c r="AP132" s="80">
        <v>0</v>
      </c>
      <c r="AQ132" s="80">
        <v>37.861660000000001</v>
      </c>
      <c r="AR132" s="80">
        <v>0</v>
      </c>
      <c r="AS132" s="80">
        <v>8</v>
      </c>
      <c r="AT132" s="80">
        <v>2</v>
      </c>
      <c r="AU132" s="80">
        <v>2</v>
      </c>
      <c r="AV132" s="80">
        <v>195</v>
      </c>
      <c r="AW132" s="80">
        <v>4</v>
      </c>
      <c r="AX132" s="80">
        <v>0</v>
      </c>
      <c r="AZ132" s="83"/>
      <c r="BA132" s="83"/>
      <c r="BB132" s="83"/>
    </row>
    <row r="133" spans="1:54" s="83" customFormat="1" x14ac:dyDescent="0.2">
      <c r="A133" s="82" t="s">
        <v>21</v>
      </c>
      <c r="B133" s="82">
        <v>2012</v>
      </c>
      <c r="C133" s="80">
        <v>15</v>
      </c>
      <c r="D133" s="80">
        <v>9</v>
      </c>
      <c r="E133" s="80">
        <v>12</v>
      </c>
      <c r="F133" s="80">
        <v>11</v>
      </c>
      <c r="G133" s="80">
        <v>9</v>
      </c>
      <c r="H133" s="80">
        <v>0</v>
      </c>
      <c r="I133" s="80">
        <v>1</v>
      </c>
      <c r="J133" s="80">
        <v>0</v>
      </c>
      <c r="K133" s="80">
        <v>0</v>
      </c>
      <c r="L133" s="80">
        <v>0</v>
      </c>
      <c r="M133" s="80">
        <v>0.2</v>
      </c>
      <c r="N133" s="81">
        <v>0</v>
      </c>
      <c r="O133" s="81">
        <v>0</v>
      </c>
      <c r="P133" s="81">
        <v>0</v>
      </c>
      <c r="Q133" s="81">
        <v>0.2</v>
      </c>
      <c r="R133" s="81">
        <v>619.65499999999997</v>
      </c>
      <c r="S133" s="80">
        <v>8</v>
      </c>
      <c r="T133" s="80">
        <v>2</v>
      </c>
      <c r="U133" s="80">
        <v>0</v>
      </c>
      <c r="V133" s="80">
        <v>10</v>
      </c>
      <c r="W133" s="80">
        <v>5</v>
      </c>
      <c r="X133" s="80">
        <v>0</v>
      </c>
      <c r="Y133" s="80">
        <v>0</v>
      </c>
      <c r="Z133" s="80">
        <v>5</v>
      </c>
      <c r="AA133" s="80">
        <v>1</v>
      </c>
      <c r="AB133" s="80">
        <v>1</v>
      </c>
      <c r="AC133" s="80">
        <v>0</v>
      </c>
      <c r="AD133" s="80">
        <v>1</v>
      </c>
      <c r="AE133" s="80">
        <v>1</v>
      </c>
      <c r="AF133" s="80">
        <v>0</v>
      </c>
      <c r="AG133" s="80">
        <v>0</v>
      </c>
      <c r="AH133" s="80">
        <v>0</v>
      </c>
      <c r="AI133" s="80">
        <v>100</v>
      </c>
      <c r="AJ133" s="80">
        <v>0</v>
      </c>
      <c r="AK133" s="80">
        <v>0</v>
      </c>
      <c r="AL133" s="80">
        <v>4.2756699999999999</v>
      </c>
      <c r="AM133" s="80">
        <v>0</v>
      </c>
      <c r="AN133" s="80">
        <v>0</v>
      </c>
      <c r="AO133" s="80">
        <v>0</v>
      </c>
      <c r="AP133" s="80">
        <v>0</v>
      </c>
      <c r="AQ133" s="80">
        <v>104.27567000000001</v>
      </c>
      <c r="AR133" s="80">
        <v>0</v>
      </c>
      <c r="AS133" s="80">
        <v>7</v>
      </c>
      <c r="AT133" s="80">
        <v>1</v>
      </c>
      <c r="AU133" s="80">
        <v>3</v>
      </c>
      <c r="AV133" s="80">
        <v>177</v>
      </c>
      <c r="AW133" s="80">
        <v>7</v>
      </c>
      <c r="AX133" s="80">
        <v>6</v>
      </c>
    </row>
    <row r="134" spans="1:54" s="83" customFormat="1" x14ac:dyDescent="0.2">
      <c r="A134" s="82" t="s">
        <v>21</v>
      </c>
      <c r="B134" s="82">
        <v>2013</v>
      </c>
      <c r="C134" s="80">
        <v>23</v>
      </c>
      <c r="D134" s="80">
        <v>18</v>
      </c>
      <c r="E134" s="80">
        <v>8</v>
      </c>
      <c r="F134" s="80">
        <v>4</v>
      </c>
      <c r="G134" s="80">
        <v>4</v>
      </c>
      <c r="H134" s="80">
        <v>0</v>
      </c>
      <c r="I134" s="80">
        <v>1</v>
      </c>
      <c r="J134" s="80">
        <v>0</v>
      </c>
      <c r="K134" s="80">
        <v>0</v>
      </c>
      <c r="L134" s="80">
        <v>0</v>
      </c>
      <c r="M134" s="80">
        <v>0.2</v>
      </c>
      <c r="N134" s="81">
        <v>0</v>
      </c>
      <c r="O134" s="81">
        <v>0</v>
      </c>
      <c r="P134" s="81">
        <v>0</v>
      </c>
      <c r="Q134" s="81">
        <v>0.2</v>
      </c>
      <c r="R134" s="81">
        <v>498.279</v>
      </c>
      <c r="S134" s="80">
        <v>2</v>
      </c>
      <c r="T134" s="80">
        <v>0</v>
      </c>
      <c r="U134" s="80">
        <v>0</v>
      </c>
      <c r="V134" s="80">
        <f>SUM(S134:U134)</f>
        <v>2</v>
      </c>
      <c r="W134" s="80">
        <v>1</v>
      </c>
      <c r="X134" s="80">
        <v>0</v>
      </c>
      <c r="Y134" s="80">
        <v>0</v>
      </c>
      <c r="Z134" s="80">
        <f>SUM(W134:Y134)</f>
        <v>1</v>
      </c>
      <c r="AA134" s="80">
        <v>0</v>
      </c>
      <c r="AB134" s="80">
        <v>2</v>
      </c>
      <c r="AC134" s="80">
        <v>0</v>
      </c>
      <c r="AD134" s="80">
        <v>2</v>
      </c>
      <c r="AE134" s="80">
        <v>1</v>
      </c>
      <c r="AF134" s="80">
        <v>0</v>
      </c>
      <c r="AG134" s="80">
        <v>0</v>
      </c>
      <c r="AH134" s="80">
        <v>0</v>
      </c>
      <c r="AI134" s="80">
        <v>0</v>
      </c>
      <c r="AJ134" s="80">
        <v>0</v>
      </c>
      <c r="AK134" s="80">
        <v>0</v>
      </c>
      <c r="AL134" s="80">
        <v>19.63147</v>
      </c>
      <c r="AM134" s="80">
        <v>0</v>
      </c>
      <c r="AN134" s="80">
        <v>0</v>
      </c>
      <c r="AO134" s="80">
        <v>0</v>
      </c>
      <c r="AP134" s="80">
        <v>107.73333</v>
      </c>
      <c r="AQ134" s="80">
        <v>127.3648</v>
      </c>
      <c r="AR134" s="80">
        <v>0</v>
      </c>
      <c r="AS134" s="80">
        <v>7</v>
      </c>
      <c r="AT134" s="80">
        <v>3</v>
      </c>
      <c r="AU134" s="80">
        <v>0</v>
      </c>
      <c r="AV134" s="80">
        <v>229</v>
      </c>
      <c r="AW134" s="80">
        <v>8</v>
      </c>
      <c r="AX134" s="80">
        <v>8</v>
      </c>
      <c r="BB134" s="89"/>
    </row>
    <row r="135" spans="1:54" s="83" customFormat="1" x14ac:dyDescent="0.2">
      <c r="A135" s="20" t="s">
        <v>21</v>
      </c>
      <c r="B135" s="20">
        <v>2014</v>
      </c>
      <c r="C135" s="80">
        <v>17</v>
      </c>
      <c r="D135" s="80">
        <v>9</v>
      </c>
      <c r="E135" s="80">
        <v>8</v>
      </c>
      <c r="F135" s="80">
        <v>7</v>
      </c>
      <c r="G135" s="80">
        <v>7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0.5</v>
      </c>
      <c r="N135" s="81">
        <v>0</v>
      </c>
      <c r="O135" s="81">
        <v>0</v>
      </c>
      <c r="P135" s="81">
        <v>0</v>
      </c>
      <c r="Q135" s="81">
        <v>0.5</v>
      </c>
      <c r="R135" s="81">
        <v>407.238</v>
      </c>
      <c r="S135" s="80">
        <v>0</v>
      </c>
      <c r="T135" s="80">
        <v>0</v>
      </c>
      <c r="U135" s="80">
        <v>0</v>
      </c>
      <c r="V135" s="80">
        <v>0</v>
      </c>
      <c r="W135" s="80">
        <v>1</v>
      </c>
      <c r="X135" s="80">
        <v>0</v>
      </c>
      <c r="Y135" s="80">
        <v>0</v>
      </c>
      <c r="Z135" s="80">
        <v>1</v>
      </c>
      <c r="AA135" s="80">
        <v>0</v>
      </c>
      <c r="AB135" s="80">
        <v>0</v>
      </c>
      <c r="AC135" s="80">
        <v>0</v>
      </c>
      <c r="AD135" s="80">
        <v>0</v>
      </c>
      <c r="AE135" s="80">
        <v>0</v>
      </c>
      <c r="AF135" s="80">
        <v>0</v>
      </c>
      <c r="AG135" s="80">
        <v>0</v>
      </c>
      <c r="AH135" s="80">
        <v>0</v>
      </c>
      <c r="AI135" s="80">
        <v>20.058</v>
      </c>
      <c r="AJ135" s="80">
        <v>0</v>
      </c>
      <c r="AK135" s="80">
        <v>0</v>
      </c>
      <c r="AL135" s="80">
        <v>23.721</v>
      </c>
      <c r="AM135" s="80">
        <v>0</v>
      </c>
      <c r="AN135" s="80">
        <v>0</v>
      </c>
      <c r="AO135" s="80">
        <v>0</v>
      </c>
      <c r="AP135" s="80">
        <v>0</v>
      </c>
      <c r="AQ135" s="80">
        <v>43.779000000000003</v>
      </c>
      <c r="AR135" s="80">
        <v>0</v>
      </c>
      <c r="AS135" s="80">
        <v>6</v>
      </c>
      <c r="AT135" s="80">
        <v>2</v>
      </c>
      <c r="AU135" s="80">
        <v>4</v>
      </c>
      <c r="AV135" s="80">
        <v>300</v>
      </c>
      <c r="AW135" s="80">
        <v>16</v>
      </c>
      <c r="AX135" s="80">
        <v>3</v>
      </c>
      <c r="BB135" s="89"/>
    </row>
    <row r="136" spans="1:54" s="83" customFormat="1" ht="12.75" x14ac:dyDescent="0.2">
      <c r="A136" s="82" t="s">
        <v>21</v>
      </c>
      <c r="B136" s="82">
        <v>2015</v>
      </c>
      <c r="C136" s="80">
        <v>28</v>
      </c>
      <c r="D136" s="80">
        <v>17</v>
      </c>
      <c r="E136" s="80">
        <v>21</v>
      </c>
      <c r="F136" s="80">
        <v>6</v>
      </c>
      <c r="G136" s="80">
        <v>6</v>
      </c>
      <c r="H136" s="80">
        <v>3</v>
      </c>
      <c r="I136" s="80">
        <v>0</v>
      </c>
      <c r="J136" s="80">
        <v>0</v>
      </c>
      <c r="K136" s="80">
        <v>1</v>
      </c>
      <c r="L136" s="80">
        <v>0</v>
      </c>
      <c r="M136" s="80">
        <v>0.5</v>
      </c>
      <c r="N136" s="81"/>
      <c r="O136" s="81"/>
      <c r="P136" s="81"/>
      <c r="Q136" s="81"/>
      <c r="R136" s="81">
        <v>749.45100000000002</v>
      </c>
      <c r="S136" s="80">
        <v>3</v>
      </c>
      <c r="T136" s="80">
        <v>2</v>
      </c>
      <c r="U136" s="80">
        <v>0</v>
      </c>
      <c r="V136" s="80">
        <v>5</v>
      </c>
      <c r="W136" s="80">
        <v>0</v>
      </c>
      <c r="X136" s="80">
        <v>0</v>
      </c>
      <c r="Y136" s="80">
        <v>0</v>
      </c>
      <c r="Z136" s="80">
        <v>0</v>
      </c>
      <c r="AA136" s="80">
        <v>0</v>
      </c>
      <c r="AB136" s="80">
        <v>0</v>
      </c>
      <c r="AC136" s="80">
        <v>0</v>
      </c>
      <c r="AD136" s="80">
        <v>0</v>
      </c>
      <c r="AE136" s="80">
        <v>0</v>
      </c>
      <c r="AF136" s="80">
        <v>12.231</v>
      </c>
      <c r="AG136" s="80"/>
      <c r="AH136" s="80"/>
      <c r="AI136" s="80"/>
      <c r="AJ136" s="80"/>
      <c r="AK136" s="80"/>
      <c r="AL136" s="80">
        <v>14.238</v>
      </c>
      <c r="AM136" s="80"/>
      <c r="AN136" s="80">
        <v>582</v>
      </c>
      <c r="AO136" s="80"/>
      <c r="AP136" s="80"/>
      <c r="AQ136" s="80">
        <v>27.050999999999998</v>
      </c>
      <c r="AR136" s="80">
        <v>3</v>
      </c>
      <c r="AS136" s="80">
        <v>6</v>
      </c>
      <c r="AT136" s="80">
        <v>3</v>
      </c>
      <c r="AU136" s="80">
        <v>2</v>
      </c>
      <c r="AV136" s="80">
        <v>354</v>
      </c>
      <c r="AW136" s="80">
        <v>16</v>
      </c>
      <c r="AX136" s="80">
        <v>12</v>
      </c>
      <c r="AZ136" s="84"/>
      <c r="BB136" s="89"/>
    </row>
    <row r="137" spans="1:54" x14ac:dyDescent="0.2">
      <c r="A137" s="20" t="s">
        <v>22</v>
      </c>
      <c r="B137" s="20">
        <v>2007</v>
      </c>
      <c r="C137" s="80">
        <v>4</v>
      </c>
      <c r="D137" s="80">
        <v>1</v>
      </c>
      <c r="E137" s="80">
        <v>1</v>
      </c>
      <c r="F137" s="80">
        <v>2</v>
      </c>
      <c r="G137" s="80">
        <v>1</v>
      </c>
      <c r="H137" s="80"/>
      <c r="I137" s="80"/>
      <c r="J137" s="80"/>
      <c r="K137" s="80">
        <v>0</v>
      </c>
      <c r="L137" s="80"/>
      <c r="M137" s="80">
        <v>1</v>
      </c>
      <c r="N137" s="81">
        <v>0</v>
      </c>
      <c r="O137" s="81">
        <v>1</v>
      </c>
      <c r="P137" s="81">
        <v>0</v>
      </c>
      <c r="Q137" s="81">
        <v>0</v>
      </c>
      <c r="R137" s="81">
        <v>3</v>
      </c>
      <c r="S137" s="80">
        <v>1</v>
      </c>
      <c r="T137" s="80">
        <v>1</v>
      </c>
      <c r="U137" s="80">
        <v>0</v>
      </c>
      <c r="V137" s="80">
        <v>2</v>
      </c>
      <c r="W137" s="80"/>
      <c r="X137" s="80"/>
      <c r="Y137" s="80"/>
      <c r="Z137" s="80">
        <v>1</v>
      </c>
      <c r="AA137" s="80">
        <v>0</v>
      </c>
      <c r="AB137" s="80">
        <v>0</v>
      </c>
      <c r="AC137" s="80">
        <v>0</v>
      </c>
      <c r="AD137" s="80">
        <v>0</v>
      </c>
      <c r="AE137" s="80">
        <v>0</v>
      </c>
      <c r="AF137" s="80">
        <v>0</v>
      </c>
      <c r="AG137" s="80">
        <v>50</v>
      </c>
      <c r="AH137" s="80">
        <v>0</v>
      </c>
      <c r="AI137" s="80">
        <v>1000</v>
      </c>
      <c r="AJ137" s="80"/>
      <c r="AK137" s="80"/>
      <c r="AL137" s="80"/>
      <c r="AM137" s="80"/>
      <c r="AN137" s="80">
        <v>0</v>
      </c>
      <c r="AO137" s="80"/>
      <c r="AP137" s="80">
        <v>0</v>
      </c>
      <c r="AQ137" s="80">
        <v>1050</v>
      </c>
      <c r="AR137" s="80">
        <v>1</v>
      </c>
      <c r="AS137" s="80">
        <v>2</v>
      </c>
      <c r="AT137" s="80">
        <v>0</v>
      </c>
      <c r="AU137" s="80">
        <v>0</v>
      </c>
      <c r="AV137" s="80" t="s">
        <v>6</v>
      </c>
      <c r="AW137" s="80" t="s">
        <v>6</v>
      </c>
      <c r="AX137" s="80" t="s">
        <v>6</v>
      </c>
      <c r="AZ137" s="83"/>
      <c r="BA137" s="83"/>
      <c r="BB137" s="83"/>
    </row>
    <row r="138" spans="1:54" x14ac:dyDescent="0.2">
      <c r="A138" s="20" t="s">
        <v>22</v>
      </c>
      <c r="B138" s="20">
        <v>2008</v>
      </c>
      <c r="C138" s="80">
        <v>7</v>
      </c>
      <c r="D138" s="80">
        <v>0</v>
      </c>
      <c r="E138" s="80">
        <v>4</v>
      </c>
      <c r="F138" s="80">
        <v>3</v>
      </c>
      <c r="G138" s="80">
        <v>0</v>
      </c>
      <c r="H138" s="80"/>
      <c r="I138" s="80"/>
      <c r="J138" s="80"/>
      <c r="K138" s="80">
        <v>0</v>
      </c>
      <c r="L138" s="80"/>
      <c r="M138" s="80">
        <v>1</v>
      </c>
      <c r="N138" s="81">
        <v>0</v>
      </c>
      <c r="O138" s="81">
        <v>1</v>
      </c>
      <c r="P138" s="81">
        <v>0</v>
      </c>
      <c r="Q138" s="81">
        <v>0</v>
      </c>
      <c r="R138" s="81">
        <v>10</v>
      </c>
      <c r="S138" s="80">
        <v>0</v>
      </c>
      <c r="T138" s="80">
        <v>0</v>
      </c>
      <c r="U138" s="80">
        <v>0</v>
      </c>
      <c r="V138" s="80">
        <v>0</v>
      </c>
      <c r="W138" s="80"/>
      <c r="X138" s="80"/>
      <c r="Y138" s="80"/>
      <c r="Z138" s="80">
        <v>0</v>
      </c>
      <c r="AA138" s="80">
        <v>1</v>
      </c>
      <c r="AB138" s="80">
        <v>0</v>
      </c>
      <c r="AC138" s="80">
        <v>1</v>
      </c>
      <c r="AD138" s="80">
        <v>1</v>
      </c>
      <c r="AE138" s="80">
        <v>0</v>
      </c>
      <c r="AF138" s="80">
        <v>0</v>
      </c>
      <c r="AG138" s="80">
        <v>0</v>
      </c>
      <c r="AH138" s="80">
        <v>0</v>
      </c>
      <c r="AI138" s="80">
        <v>0</v>
      </c>
      <c r="AJ138" s="80">
        <v>0</v>
      </c>
      <c r="AK138" s="80"/>
      <c r="AL138" s="80"/>
      <c r="AM138" s="80">
        <v>0</v>
      </c>
      <c r="AN138" s="80"/>
      <c r="AO138" s="80"/>
      <c r="AP138" s="80">
        <v>0</v>
      </c>
      <c r="AQ138" s="80">
        <v>0</v>
      </c>
      <c r="AR138" s="80">
        <v>1</v>
      </c>
      <c r="AS138" s="80">
        <v>1</v>
      </c>
      <c r="AT138" s="80">
        <v>1</v>
      </c>
      <c r="AU138" s="80">
        <v>0</v>
      </c>
      <c r="AV138" s="80" t="s">
        <v>6</v>
      </c>
      <c r="AW138" s="80" t="s">
        <v>6</v>
      </c>
      <c r="AX138" s="80" t="s">
        <v>6</v>
      </c>
      <c r="BA138" s="83"/>
      <c r="BB138" s="83"/>
    </row>
    <row r="139" spans="1:54" x14ac:dyDescent="0.2">
      <c r="A139" s="20" t="s">
        <v>22</v>
      </c>
      <c r="B139" s="20">
        <v>2009</v>
      </c>
      <c r="C139" s="80">
        <v>12</v>
      </c>
      <c r="D139" s="80">
        <v>2</v>
      </c>
      <c r="E139" s="80">
        <v>6</v>
      </c>
      <c r="F139" s="80">
        <v>6</v>
      </c>
      <c r="G139" s="80">
        <v>0</v>
      </c>
      <c r="H139" s="80"/>
      <c r="I139" s="80"/>
      <c r="J139" s="80"/>
      <c r="K139" s="80">
        <v>0</v>
      </c>
      <c r="L139" s="80"/>
      <c r="M139" s="80">
        <v>4</v>
      </c>
      <c r="N139" s="81">
        <v>1</v>
      </c>
      <c r="O139" s="81">
        <v>1</v>
      </c>
      <c r="P139" s="81">
        <v>1</v>
      </c>
      <c r="Q139" s="81">
        <v>1</v>
      </c>
      <c r="R139" s="81">
        <v>100</v>
      </c>
      <c r="S139" s="80">
        <v>0</v>
      </c>
      <c r="T139" s="80">
        <v>0</v>
      </c>
      <c r="U139" s="80">
        <v>0</v>
      </c>
      <c r="V139" s="80">
        <v>0</v>
      </c>
      <c r="W139" s="80"/>
      <c r="X139" s="80"/>
      <c r="Y139" s="80"/>
      <c r="Z139" s="80">
        <v>0</v>
      </c>
      <c r="AA139" s="80">
        <v>0</v>
      </c>
      <c r="AB139" s="80">
        <v>0</v>
      </c>
      <c r="AC139" s="80">
        <v>0</v>
      </c>
      <c r="AD139" s="80">
        <v>0</v>
      </c>
      <c r="AE139" s="80">
        <v>0</v>
      </c>
      <c r="AF139" s="80">
        <v>0</v>
      </c>
      <c r="AG139" s="80">
        <v>0</v>
      </c>
      <c r="AH139" s="80">
        <v>0</v>
      </c>
      <c r="AI139" s="80">
        <v>0</v>
      </c>
      <c r="AJ139" s="80">
        <v>0</v>
      </c>
      <c r="AK139" s="80">
        <v>0</v>
      </c>
      <c r="AL139" s="80">
        <v>0</v>
      </c>
      <c r="AM139" s="80">
        <v>0</v>
      </c>
      <c r="AN139" s="80">
        <v>0</v>
      </c>
      <c r="AO139" s="80">
        <v>0</v>
      </c>
      <c r="AP139" s="80">
        <v>0</v>
      </c>
      <c r="AQ139" s="80">
        <v>0</v>
      </c>
      <c r="AR139" s="80">
        <v>1</v>
      </c>
      <c r="AS139" s="80">
        <v>1</v>
      </c>
      <c r="AT139" s="80">
        <v>0</v>
      </c>
      <c r="AU139" s="80">
        <v>0</v>
      </c>
      <c r="AV139" s="80" t="s">
        <v>6</v>
      </c>
      <c r="AW139" s="80" t="s">
        <v>6</v>
      </c>
      <c r="AX139" s="80" t="s">
        <v>6</v>
      </c>
      <c r="BA139" s="83"/>
      <c r="BB139" s="83"/>
    </row>
    <row r="140" spans="1:54" x14ac:dyDescent="0.2">
      <c r="A140" s="20" t="s">
        <v>22</v>
      </c>
      <c r="B140" s="20">
        <v>2010</v>
      </c>
      <c r="C140" s="80">
        <v>10</v>
      </c>
      <c r="D140" s="80">
        <v>2</v>
      </c>
      <c r="E140" s="80">
        <v>7</v>
      </c>
      <c r="F140" s="80">
        <v>4</v>
      </c>
      <c r="G140" s="80">
        <v>2</v>
      </c>
      <c r="H140" s="80"/>
      <c r="I140" s="80"/>
      <c r="J140" s="80"/>
      <c r="K140" s="80">
        <v>0</v>
      </c>
      <c r="L140" s="80"/>
      <c r="M140" s="80">
        <v>4</v>
      </c>
      <c r="N140" s="81">
        <v>2</v>
      </c>
      <c r="O140" s="81">
        <v>0</v>
      </c>
      <c r="P140" s="81">
        <v>2</v>
      </c>
      <c r="Q140" s="81">
        <v>1</v>
      </c>
      <c r="R140" s="81">
        <v>400</v>
      </c>
      <c r="S140" s="80">
        <v>1</v>
      </c>
      <c r="T140" s="80">
        <v>0</v>
      </c>
      <c r="U140" s="80">
        <v>0</v>
      </c>
      <c r="V140" s="80">
        <v>1</v>
      </c>
      <c r="W140" s="80"/>
      <c r="X140" s="80"/>
      <c r="Y140" s="80"/>
      <c r="Z140" s="80">
        <v>1</v>
      </c>
      <c r="AA140" s="80">
        <v>0</v>
      </c>
      <c r="AB140" s="80">
        <v>0</v>
      </c>
      <c r="AC140" s="80">
        <v>0</v>
      </c>
      <c r="AD140" s="80">
        <v>0</v>
      </c>
      <c r="AE140" s="80">
        <v>0</v>
      </c>
      <c r="AF140" s="80">
        <v>0</v>
      </c>
      <c r="AG140" s="80">
        <v>0</v>
      </c>
      <c r="AH140" s="80">
        <v>0</v>
      </c>
      <c r="AI140" s="80">
        <v>0</v>
      </c>
      <c r="AJ140" s="80">
        <v>0</v>
      </c>
      <c r="AK140" s="80">
        <v>0</v>
      </c>
      <c r="AL140" s="80">
        <v>0</v>
      </c>
      <c r="AM140" s="80">
        <v>0</v>
      </c>
      <c r="AN140" s="80">
        <v>0</v>
      </c>
      <c r="AO140" s="80">
        <v>0</v>
      </c>
      <c r="AP140" s="80">
        <v>0</v>
      </c>
      <c r="AQ140" s="80">
        <v>0</v>
      </c>
      <c r="AR140" s="80">
        <v>0</v>
      </c>
      <c r="AS140" s="80">
        <v>1</v>
      </c>
      <c r="AT140" s="80">
        <v>0</v>
      </c>
      <c r="AU140" s="80">
        <v>0</v>
      </c>
      <c r="AV140" s="80">
        <v>68</v>
      </c>
      <c r="AW140" s="80">
        <v>0</v>
      </c>
      <c r="AX140" s="80">
        <v>0</v>
      </c>
      <c r="BA140" s="83"/>
      <c r="BB140" s="83"/>
    </row>
    <row r="141" spans="1:54" x14ac:dyDescent="0.2">
      <c r="A141" s="20" t="s">
        <v>22</v>
      </c>
      <c r="B141" s="20">
        <v>2011</v>
      </c>
      <c r="C141" s="80">
        <v>8</v>
      </c>
      <c r="D141" s="80">
        <v>2</v>
      </c>
      <c r="E141" s="80">
        <v>2</v>
      </c>
      <c r="F141" s="80">
        <v>4</v>
      </c>
      <c r="G141" s="80">
        <v>2</v>
      </c>
      <c r="H141" s="80"/>
      <c r="I141" s="80"/>
      <c r="J141" s="80"/>
      <c r="K141" s="80">
        <v>0</v>
      </c>
      <c r="L141" s="80"/>
      <c r="M141" s="80">
        <v>3</v>
      </c>
      <c r="N141" s="81">
        <v>2</v>
      </c>
      <c r="O141" s="81">
        <v>0</v>
      </c>
      <c r="P141" s="81">
        <v>0</v>
      </c>
      <c r="Q141" s="81">
        <v>1</v>
      </c>
      <c r="R141" s="81">
        <v>617.25</v>
      </c>
      <c r="S141" s="80">
        <v>0</v>
      </c>
      <c r="T141" s="80">
        <v>0</v>
      </c>
      <c r="U141" s="80">
        <v>0</v>
      </c>
      <c r="V141" s="80">
        <v>0</v>
      </c>
      <c r="W141" s="80"/>
      <c r="X141" s="80"/>
      <c r="Y141" s="80"/>
      <c r="Z141" s="80">
        <v>0</v>
      </c>
      <c r="AA141" s="80">
        <v>2</v>
      </c>
      <c r="AB141" s="80">
        <v>0</v>
      </c>
      <c r="AC141" s="80">
        <v>0</v>
      </c>
      <c r="AD141" s="80">
        <v>0</v>
      </c>
      <c r="AE141" s="80">
        <v>0</v>
      </c>
      <c r="AF141" s="80">
        <v>0</v>
      </c>
      <c r="AG141" s="80">
        <v>0</v>
      </c>
      <c r="AH141" s="80">
        <v>0</v>
      </c>
      <c r="AI141" s="80">
        <v>0</v>
      </c>
      <c r="AJ141" s="80">
        <v>0</v>
      </c>
      <c r="AK141" s="80">
        <v>0</v>
      </c>
      <c r="AL141" s="80">
        <v>0</v>
      </c>
      <c r="AM141" s="80">
        <v>0</v>
      </c>
      <c r="AN141" s="80">
        <v>0</v>
      </c>
      <c r="AO141" s="80">
        <v>0</v>
      </c>
      <c r="AP141" s="80">
        <v>0</v>
      </c>
      <c r="AQ141" s="80">
        <v>0</v>
      </c>
      <c r="AR141" s="80">
        <v>0</v>
      </c>
      <c r="AS141" s="80">
        <v>0</v>
      </c>
      <c r="AT141" s="80"/>
      <c r="AU141" s="80"/>
      <c r="AV141" s="80">
        <v>58</v>
      </c>
      <c r="AW141" s="80">
        <v>63</v>
      </c>
      <c r="AX141" s="80">
        <v>5</v>
      </c>
      <c r="AZ141" s="83"/>
      <c r="BA141" s="83"/>
      <c r="BB141" s="83"/>
    </row>
    <row r="142" spans="1:54" s="83" customFormat="1" x14ac:dyDescent="0.2">
      <c r="A142" s="82" t="s">
        <v>22</v>
      </c>
      <c r="B142" s="82">
        <v>2012</v>
      </c>
      <c r="C142" s="80">
        <v>8</v>
      </c>
      <c r="D142" s="80">
        <v>1</v>
      </c>
      <c r="E142" s="80">
        <v>3</v>
      </c>
      <c r="F142" s="80">
        <v>1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80">
        <v>2.5</v>
      </c>
      <c r="N142" s="81">
        <v>2</v>
      </c>
      <c r="O142" s="81">
        <v>0</v>
      </c>
      <c r="P142" s="81">
        <v>0</v>
      </c>
      <c r="Q142" s="81">
        <v>0.5</v>
      </c>
      <c r="R142" s="81">
        <v>812.95699999999999</v>
      </c>
      <c r="S142" s="80">
        <v>0</v>
      </c>
      <c r="T142" s="80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80">
        <v>0</v>
      </c>
      <c r="AA142" s="80">
        <v>0</v>
      </c>
      <c r="AB142" s="80">
        <v>0</v>
      </c>
      <c r="AC142" s="80">
        <v>0</v>
      </c>
      <c r="AD142" s="80">
        <v>0</v>
      </c>
      <c r="AE142" s="80">
        <v>0</v>
      </c>
      <c r="AF142" s="80">
        <v>0</v>
      </c>
      <c r="AG142" s="80">
        <v>0</v>
      </c>
      <c r="AH142" s="80">
        <v>0</v>
      </c>
      <c r="AI142" s="80">
        <v>0</v>
      </c>
      <c r="AJ142" s="80">
        <v>0</v>
      </c>
      <c r="AK142" s="80">
        <v>0</v>
      </c>
      <c r="AL142" s="80">
        <v>0</v>
      </c>
      <c r="AM142" s="80">
        <v>0</v>
      </c>
      <c r="AN142" s="80">
        <v>0</v>
      </c>
      <c r="AO142" s="80">
        <v>0</v>
      </c>
      <c r="AP142" s="80">
        <v>0</v>
      </c>
      <c r="AQ142" s="80">
        <v>0</v>
      </c>
      <c r="AR142" s="80">
        <v>12</v>
      </c>
      <c r="AS142" s="80">
        <v>0</v>
      </c>
      <c r="AT142" s="80">
        <v>0</v>
      </c>
      <c r="AU142" s="80">
        <v>0</v>
      </c>
      <c r="AV142" s="80">
        <v>34</v>
      </c>
      <c r="AW142" s="80"/>
      <c r="AX142" s="80">
        <v>2</v>
      </c>
    </row>
    <row r="143" spans="1:54" s="83" customFormat="1" x14ac:dyDescent="0.2">
      <c r="A143" s="82" t="s">
        <v>22</v>
      </c>
      <c r="B143" s="82">
        <v>2013</v>
      </c>
      <c r="C143" s="80">
        <v>15</v>
      </c>
      <c r="D143" s="80">
        <v>4</v>
      </c>
      <c r="E143" s="80">
        <v>8</v>
      </c>
      <c r="F143" s="80">
        <v>1</v>
      </c>
      <c r="G143" s="80">
        <v>0</v>
      </c>
      <c r="H143" s="80">
        <v>0</v>
      </c>
      <c r="I143" s="80">
        <v>0</v>
      </c>
      <c r="J143" s="80">
        <v>0</v>
      </c>
      <c r="K143" s="80">
        <v>1</v>
      </c>
      <c r="L143" s="80">
        <v>2</v>
      </c>
      <c r="M143" s="80">
        <v>2</v>
      </c>
      <c r="N143" s="81">
        <v>0.5</v>
      </c>
      <c r="O143" s="81">
        <v>1</v>
      </c>
      <c r="P143" s="81">
        <v>0</v>
      </c>
      <c r="Q143" s="81">
        <v>0.5</v>
      </c>
      <c r="R143" s="81">
        <v>1006.9589999999999</v>
      </c>
      <c r="S143" s="80">
        <v>2</v>
      </c>
      <c r="T143" s="80">
        <v>0</v>
      </c>
      <c r="U143" s="80">
        <v>0</v>
      </c>
      <c r="V143" s="80">
        <v>2</v>
      </c>
      <c r="W143" s="80">
        <v>0</v>
      </c>
      <c r="X143" s="80">
        <v>0</v>
      </c>
      <c r="Y143" s="80">
        <v>0</v>
      </c>
      <c r="Z143" s="80">
        <v>0</v>
      </c>
      <c r="AA143" s="80">
        <v>0</v>
      </c>
      <c r="AB143" s="80">
        <v>0</v>
      </c>
      <c r="AC143" s="80">
        <v>0</v>
      </c>
      <c r="AD143" s="80">
        <v>0</v>
      </c>
      <c r="AE143" s="80">
        <v>0</v>
      </c>
      <c r="AF143" s="80">
        <v>0</v>
      </c>
      <c r="AG143" s="80">
        <v>0</v>
      </c>
      <c r="AH143" s="80">
        <v>0</v>
      </c>
      <c r="AI143" s="80">
        <v>0</v>
      </c>
      <c r="AJ143" s="80">
        <v>0</v>
      </c>
      <c r="AK143" s="80">
        <v>0</v>
      </c>
      <c r="AL143" s="80">
        <v>0</v>
      </c>
      <c r="AM143" s="80">
        <v>0</v>
      </c>
      <c r="AN143" s="80">
        <v>0</v>
      </c>
      <c r="AO143" s="80">
        <v>0</v>
      </c>
      <c r="AP143" s="80">
        <v>0</v>
      </c>
      <c r="AQ143" s="80">
        <v>0</v>
      </c>
      <c r="AR143" s="80">
        <v>11</v>
      </c>
      <c r="AS143" s="80">
        <v>2</v>
      </c>
      <c r="AT143" s="80"/>
      <c r="AU143" s="80">
        <v>0</v>
      </c>
      <c r="AV143" s="80">
        <v>65</v>
      </c>
      <c r="AW143" s="80">
        <v>0</v>
      </c>
      <c r="AX143" s="80">
        <v>23</v>
      </c>
      <c r="BB143" s="89"/>
    </row>
    <row r="144" spans="1:54" s="83" customFormat="1" x14ac:dyDescent="0.2">
      <c r="A144" s="20" t="s">
        <v>22</v>
      </c>
      <c r="B144" s="20">
        <v>2014</v>
      </c>
      <c r="C144" s="80">
        <v>8</v>
      </c>
      <c r="D144" s="80">
        <v>2</v>
      </c>
      <c r="E144" s="80">
        <v>1</v>
      </c>
      <c r="F144" s="80">
        <v>1</v>
      </c>
      <c r="G144" s="80">
        <v>0</v>
      </c>
      <c r="H144" s="80">
        <v>0</v>
      </c>
      <c r="I144" s="80">
        <v>0</v>
      </c>
      <c r="J144" s="80">
        <v>0</v>
      </c>
      <c r="K144" s="80">
        <v>1</v>
      </c>
      <c r="L144" s="80">
        <v>0</v>
      </c>
      <c r="M144" s="80">
        <v>3</v>
      </c>
      <c r="N144" s="81">
        <v>0.5</v>
      </c>
      <c r="O144" s="81">
        <v>1</v>
      </c>
      <c r="P144" s="81">
        <v>1</v>
      </c>
      <c r="Q144" s="81">
        <v>0.5</v>
      </c>
      <c r="R144" s="81">
        <v>1001.407</v>
      </c>
      <c r="S144" s="80">
        <v>1</v>
      </c>
      <c r="T144" s="80">
        <v>0</v>
      </c>
      <c r="U144" s="80">
        <v>0</v>
      </c>
      <c r="V144" s="80">
        <v>1</v>
      </c>
      <c r="W144" s="80">
        <v>0</v>
      </c>
      <c r="X144" s="80">
        <v>0</v>
      </c>
      <c r="Y144" s="80">
        <v>0</v>
      </c>
      <c r="Z144" s="80">
        <v>0</v>
      </c>
      <c r="AA144" s="80">
        <v>2</v>
      </c>
      <c r="AB144" s="80">
        <v>0</v>
      </c>
      <c r="AC144" s="80">
        <v>0</v>
      </c>
      <c r="AD144" s="80">
        <v>0</v>
      </c>
      <c r="AE144" s="80">
        <v>0</v>
      </c>
      <c r="AF144" s="80">
        <v>0</v>
      </c>
      <c r="AG144" s="80">
        <v>0</v>
      </c>
      <c r="AH144" s="80">
        <v>0</v>
      </c>
      <c r="AI144" s="80">
        <v>0</v>
      </c>
      <c r="AJ144" s="80">
        <v>0</v>
      </c>
      <c r="AK144" s="80">
        <v>0</v>
      </c>
      <c r="AL144" s="80">
        <v>0</v>
      </c>
      <c r="AM144" s="80">
        <v>0</v>
      </c>
      <c r="AN144" s="80">
        <v>0</v>
      </c>
      <c r="AO144" s="80">
        <v>0</v>
      </c>
      <c r="AP144" s="80">
        <v>147.52099999999999</v>
      </c>
      <c r="AQ144" s="80">
        <v>0</v>
      </c>
      <c r="AR144" s="80">
        <v>14</v>
      </c>
      <c r="AS144" s="80">
        <v>3</v>
      </c>
      <c r="AT144" s="80"/>
      <c r="AU144" s="80"/>
      <c r="AV144" s="80">
        <v>100</v>
      </c>
      <c r="AW144" s="80">
        <v>1</v>
      </c>
      <c r="AX144" s="80">
        <v>15</v>
      </c>
      <c r="BB144" s="89"/>
    </row>
    <row r="145" spans="1:54" s="83" customFormat="1" ht="12.75" x14ac:dyDescent="0.2">
      <c r="A145" s="20" t="s">
        <v>22</v>
      </c>
      <c r="B145" s="20">
        <v>2015</v>
      </c>
      <c r="C145" s="80">
        <v>9</v>
      </c>
      <c r="D145" s="80">
        <v>3</v>
      </c>
      <c r="E145" s="80">
        <v>4</v>
      </c>
      <c r="F145" s="80">
        <v>2</v>
      </c>
      <c r="G145" s="80">
        <v>1</v>
      </c>
      <c r="H145" s="80">
        <v>0</v>
      </c>
      <c r="I145" s="80">
        <v>0</v>
      </c>
      <c r="J145" s="80">
        <v>0</v>
      </c>
      <c r="K145" s="80">
        <v>3</v>
      </c>
      <c r="L145" s="80">
        <v>0</v>
      </c>
      <c r="M145" s="80">
        <v>3</v>
      </c>
      <c r="N145" s="81">
        <v>1</v>
      </c>
      <c r="O145" s="81">
        <v>2</v>
      </c>
      <c r="P145" s="81">
        <v>0</v>
      </c>
      <c r="Q145" s="81">
        <v>0</v>
      </c>
      <c r="R145" s="81">
        <v>944.30100000000004</v>
      </c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>
        <v>0</v>
      </c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>
        <v>223.93700000000001</v>
      </c>
      <c r="AQ145" s="80">
        <v>223.93700000000001</v>
      </c>
      <c r="AR145" s="80">
        <v>16</v>
      </c>
      <c r="AS145" s="80">
        <v>2</v>
      </c>
      <c r="AT145" s="80">
        <v>0</v>
      </c>
      <c r="AU145" s="80">
        <v>0</v>
      </c>
      <c r="AV145" s="80">
        <v>87</v>
      </c>
      <c r="AW145" s="80">
        <v>0</v>
      </c>
      <c r="AX145" s="80">
        <v>1</v>
      </c>
      <c r="AZ145" s="84"/>
      <c r="BB145" s="89"/>
    </row>
    <row r="146" spans="1:54" x14ac:dyDescent="0.2">
      <c r="A146" s="72" t="s">
        <v>23</v>
      </c>
      <c r="B146" s="20">
        <v>2007</v>
      </c>
      <c r="C146" s="80">
        <v>9</v>
      </c>
      <c r="D146" s="80">
        <v>3</v>
      </c>
      <c r="E146" s="80">
        <v>2</v>
      </c>
      <c r="F146" s="80">
        <v>0</v>
      </c>
      <c r="G146" s="80">
        <v>0</v>
      </c>
      <c r="H146" s="80"/>
      <c r="I146" s="80"/>
      <c r="J146" s="80"/>
      <c r="K146" s="80">
        <v>0</v>
      </c>
      <c r="L146" s="80"/>
      <c r="M146" s="80">
        <v>2</v>
      </c>
      <c r="N146" s="81">
        <v>1</v>
      </c>
      <c r="O146" s="81">
        <v>1</v>
      </c>
      <c r="P146" s="81">
        <v>0</v>
      </c>
      <c r="Q146" s="81">
        <v>0</v>
      </c>
      <c r="R146" s="81">
        <v>219</v>
      </c>
      <c r="S146" s="80">
        <v>0</v>
      </c>
      <c r="T146" s="80">
        <v>0</v>
      </c>
      <c r="U146" s="80">
        <v>0</v>
      </c>
      <c r="V146" s="80">
        <v>0</v>
      </c>
      <c r="W146" s="80"/>
      <c r="X146" s="80"/>
      <c r="Y146" s="80"/>
      <c r="Z146" s="80">
        <v>0</v>
      </c>
      <c r="AA146" s="80">
        <v>0</v>
      </c>
      <c r="AB146" s="80">
        <v>0</v>
      </c>
      <c r="AC146" s="80">
        <v>0</v>
      </c>
      <c r="AD146" s="80">
        <v>0</v>
      </c>
      <c r="AE146" s="80">
        <v>0</v>
      </c>
      <c r="AF146" s="80">
        <v>0</v>
      </c>
      <c r="AG146" s="80">
        <v>0</v>
      </c>
      <c r="AH146" s="80">
        <v>0</v>
      </c>
      <c r="AI146" s="80">
        <v>0</v>
      </c>
      <c r="AJ146" s="80"/>
      <c r="AK146" s="80"/>
      <c r="AL146" s="80"/>
      <c r="AM146" s="80"/>
      <c r="AN146" s="80">
        <v>0</v>
      </c>
      <c r="AO146" s="80"/>
      <c r="AP146" s="80">
        <v>0</v>
      </c>
      <c r="AQ146" s="80">
        <v>0</v>
      </c>
      <c r="AR146" s="80">
        <v>1</v>
      </c>
      <c r="AS146" s="80">
        <v>0</v>
      </c>
      <c r="AT146" s="80">
        <v>0</v>
      </c>
      <c r="AU146" s="80">
        <v>0</v>
      </c>
      <c r="AV146" s="80" t="s">
        <v>6</v>
      </c>
      <c r="AW146" s="80" t="s">
        <v>6</v>
      </c>
      <c r="AX146" s="80" t="s">
        <v>6</v>
      </c>
      <c r="AZ146" s="83"/>
      <c r="BA146" s="83"/>
      <c r="BB146" s="83"/>
    </row>
    <row r="147" spans="1:54" x14ac:dyDescent="0.2">
      <c r="A147" s="72" t="s">
        <v>23</v>
      </c>
      <c r="B147" s="20">
        <v>2008</v>
      </c>
      <c r="C147" s="80">
        <v>5</v>
      </c>
      <c r="D147" s="80">
        <v>0</v>
      </c>
      <c r="E147" s="80">
        <v>2</v>
      </c>
      <c r="F147" s="80">
        <v>2</v>
      </c>
      <c r="G147" s="80">
        <v>0</v>
      </c>
      <c r="H147" s="80"/>
      <c r="I147" s="80"/>
      <c r="J147" s="80"/>
      <c r="K147" s="80">
        <v>0</v>
      </c>
      <c r="L147" s="80"/>
      <c r="M147" s="80">
        <v>2</v>
      </c>
      <c r="N147" s="81">
        <v>1</v>
      </c>
      <c r="O147" s="81">
        <v>1</v>
      </c>
      <c r="P147" s="81">
        <v>0</v>
      </c>
      <c r="Q147" s="81">
        <v>0</v>
      </c>
      <c r="R147" s="81">
        <v>254</v>
      </c>
      <c r="S147" s="80">
        <v>0</v>
      </c>
      <c r="T147" s="80">
        <v>0</v>
      </c>
      <c r="U147" s="80">
        <v>0</v>
      </c>
      <c r="V147" s="80">
        <v>0</v>
      </c>
      <c r="W147" s="80"/>
      <c r="X147" s="80"/>
      <c r="Y147" s="80"/>
      <c r="Z147" s="80">
        <v>0</v>
      </c>
      <c r="AA147" s="80">
        <v>0</v>
      </c>
      <c r="AB147" s="80">
        <v>0</v>
      </c>
      <c r="AC147" s="80">
        <v>0</v>
      </c>
      <c r="AD147" s="80">
        <v>0</v>
      </c>
      <c r="AE147" s="80">
        <v>0</v>
      </c>
      <c r="AF147" s="80">
        <v>0</v>
      </c>
      <c r="AG147" s="80">
        <v>0</v>
      </c>
      <c r="AH147" s="80">
        <v>0</v>
      </c>
      <c r="AI147" s="80">
        <v>0</v>
      </c>
      <c r="AJ147" s="80">
        <v>0</v>
      </c>
      <c r="AK147" s="80"/>
      <c r="AL147" s="80"/>
      <c r="AM147" s="80">
        <v>0</v>
      </c>
      <c r="AN147" s="80"/>
      <c r="AO147" s="80"/>
      <c r="AP147" s="80">
        <v>0</v>
      </c>
      <c r="AQ147" s="80">
        <v>0</v>
      </c>
      <c r="AR147" s="80">
        <v>0</v>
      </c>
      <c r="AS147" s="80">
        <v>0</v>
      </c>
      <c r="AT147" s="80">
        <v>0</v>
      </c>
      <c r="AU147" s="80">
        <v>0</v>
      </c>
      <c r="AV147" s="80" t="s">
        <v>6</v>
      </c>
      <c r="AW147" s="80" t="s">
        <v>6</v>
      </c>
      <c r="AX147" s="80" t="s">
        <v>6</v>
      </c>
      <c r="BA147" s="83"/>
      <c r="BB147" s="83"/>
    </row>
    <row r="148" spans="1:54" x14ac:dyDescent="0.2">
      <c r="A148" s="72" t="s">
        <v>23</v>
      </c>
      <c r="B148" s="20">
        <v>2009</v>
      </c>
      <c r="C148" s="80">
        <v>0</v>
      </c>
      <c r="D148" s="80">
        <v>0</v>
      </c>
      <c r="E148" s="80">
        <v>0</v>
      </c>
      <c r="F148" s="80">
        <v>0</v>
      </c>
      <c r="G148" s="80">
        <v>0</v>
      </c>
      <c r="H148" s="80"/>
      <c r="I148" s="80"/>
      <c r="J148" s="80"/>
      <c r="K148" s="80">
        <v>0</v>
      </c>
      <c r="L148" s="80"/>
      <c r="M148" s="80">
        <v>4</v>
      </c>
      <c r="N148" s="81">
        <v>1</v>
      </c>
      <c r="O148" s="81">
        <v>2</v>
      </c>
      <c r="P148" s="81">
        <v>1</v>
      </c>
      <c r="Q148" s="81">
        <v>0</v>
      </c>
      <c r="R148" s="81">
        <v>0</v>
      </c>
      <c r="S148" s="80">
        <v>0</v>
      </c>
      <c r="T148" s="80">
        <v>0</v>
      </c>
      <c r="U148" s="80">
        <v>0</v>
      </c>
      <c r="V148" s="80">
        <v>0</v>
      </c>
      <c r="W148" s="80"/>
      <c r="X148" s="80"/>
      <c r="Y148" s="80"/>
      <c r="Z148" s="80">
        <v>0</v>
      </c>
      <c r="AA148" s="80">
        <v>0</v>
      </c>
      <c r="AB148" s="80">
        <v>0</v>
      </c>
      <c r="AC148" s="80">
        <v>0</v>
      </c>
      <c r="AD148" s="80">
        <v>0</v>
      </c>
      <c r="AE148" s="80">
        <v>0</v>
      </c>
      <c r="AF148" s="80">
        <v>0</v>
      </c>
      <c r="AG148" s="80">
        <v>0</v>
      </c>
      <c r="AH148" s="80">
        <v>0</v>
      </c>
      <c r="AI148" s="80">
        <v>0</v>
      </c>
      <c r="AJ148" s="80">
        <v>0</v>
      </c>
      <c r="AK148" s="80">
        <v>0</v>
      </c>
      <c r="AL148" s="80">
        <v>0</v>
      </c>
      <c r="AM148" s="80">
        <v>0</v>
      </c>
      <c r="AN148" s="80">
        <v>0</v>
      </c>
      <c r="AO148" s="80">
        <v>0</v>
      </c>
      <c r="AP148" s="80">
        <v>0</v>
      </c>
      <c r="AQ148" s="80">
        <v>0</v>
      </c>
      <c r="AR148" s="80">
        <v>0</v>
      </c>
      <c r="AS148" s="80">
        <v>0</v>
      </c>
      <c r="AT148" s="80">
        <v>0</v>
      </c>
      <c r="AU148" s="80">
        <v>0</v>
      </c>
      <c r="AV148" s="80" t="s">
        <v>6</v>
      </c>
      <c r="AW148" s="80" t="s">
        <v>6</v>
      </c>
      <c r="AX148" s="80" t="s">
        <v>6</v>
      </c>
      <c r="BA148" s="83"/>
      <c r="BB148" s="83"/>
    </row>
    <row r="149" spans="1:54" x14ac:dyDescent="0.2">
      <c r="A149" s="72" t="s">
        <v>23</v>
      </c>
      <c r="B149" s="20">
        <v>2010</v>
      </c>
      <c r="C149" s="80">
        <v>3</v>
      </c>
      <c r="D149" s="80">
        <v>0</v>
      </c>
      <c r="E149" s="80">
        <v>1</v>
      </c>
      <c r="F149" s="80">
        <v>1</v>
      </c>
      <c r="G149" s="80">
        <v>0</v>
      </c>
      <c r="H149" s="80"/>
      <c r="I149" s="80"/>
      <c r="J149" s="80"/>
      <c r="K149" s="80">
        <v>0</v>
      </c>
      <c r="L149" s="80"/>
      <c r="M149" s="80">
        <v>1</v>
      </c>
      <c r="N149" s="81">
        <v>0</v>
      </c>
      <c r="O149" s="81">
        <v>1</v>
      </c>
      <c r="P149" s="81">
        <v>0</v>
      </c>
      <c r="Q149" s="81">
        <v>0</v>
      </c>
      <c r="R149" s="81">
        <v>0</v>
      </c>
      <c r="S149" s="80">
        <v>0</v>
      </c>
      <c r="T149" s="80">
        <v>0</v>
      </c>
      <c r="U149" s="80">
        <v>0</v>
      </c>
      <c r="V149" s="80">
        <v>0</v>
      </c>
      <c r="W149" s="80"/>
      <c r="X149" s="80"/>
      <c r="Y149" s="80"/>
      <c r="Z149" s="80">
        <v>0</v>
      </c>
      <c r="AA149" s="80">
        <v>0</v>
      </c>
      <c r="AB149" s="80">
        <v>0</v>
      </c>
      <c r="AC149" s="80">
        <v>0</v>
      </c>
      <c r="AD149" s="80">
        <v>0</v>
      </c>
      <c r="AE149" s="80">
        <v>0</v>
      </c>
      <c r="AF149" s="80">
        <v>0</v>
      </c>
      <c r="AG149" s="80">
        <v>0</v>
      </c>
      <c r="AH149" s="80">
        <v>0</v>
      </c>
      <c r="AI149" s="80">
        <v>0</v>
      </c>
      <c r="AJ149" s="80">
        <v>0</v>
      </c>
      <c r="AK149" s="80">
        <v>0</v>
      </c>
      <c r="AL149" s="80">
        <v>0</v>
      </c>
      <c r="AM149" s="80">
        <v>0</v>
      </c>
      <c r="AN149" s="80">
        <v>0</v>
      </c>
      <c r="AO149" s="80">
        <v>0</v>
      </c>
      <c r="AP149" s="80">
        <v>0</v>
      </c>
      <c r="AQ149" s="80">
        <v>0</v>
      </c>
      <c r="AR149" s="80">
        <v>0</v>
      </c>
      <c r="AS149" s="80">
        <v>0</v>
      </c>
      <c r="AT149" s="80">
        <v>0</v>
      </c>
      <c r="AU149" s="80">
        <v>0</v>
      </c>
      <c r="AV149" s="80">
        <v>24</v>
      </c>
      <c r="AW149" s="80">
        <v>1</v>
      </c>
      <c r="AX149" s="80">
        <v>0</v>
      </c>
      <c r="BA149" s="83"/>
      <c r="BB149" s="83"/>
    </row>
    <row r="150" spans="1:54" x14ac:dyDescent="0.2">
      <c r="A150" s="72" t="s">
        <v>23</v>
      </c>
      <c r="B150" s="20">
        <v>2011</v>
      </c>
      <c r="C150" s="80">
        <v>2</v>
      </c>
      <c r="D150" s="80">
        <v>1</v>
      </c>
      <c r="E150" s="80">
        <v>1</v>
      </c>
      <c r="F150" s="80">
        <v>1</v>
      </c>
      <c r="G150" s="80">
        <v>0</v>
      </c>
      <c r="H150" s="80"/>
      <c r="I150" s="80"/>
      <c r="J150" s="80"/>
      <c r="K150" s="80">
        <v>0</v>
      </c>
      <c r="L150" s="80"/>
      <c r="M150" s="80">
        <v>0</v>
      </c>
      <c r="N150" s="81">
        <v>0</v>
      </c>
      <c r="O150" s="81">
        <v>0</v>
      </c>
      <c r="P150" s="81">
        <v>0</v>
      </c>
      <c r="Q150" s="81">
        <v>0</v>
      </c>
      <c r="R150" s="81">
        <v>408.35</v>
      </c>
      <c r="S150" s="80">
        <v>0</v>
      </c>
      <c r="T150" s="80">
        <v>0</v>
      </c>
      <c r="U150" s="80">
        <v>0</v>
      </c>
      <c r="V150" s="80">
        <v>0</v>
      </c>
      <c r="W150" s="80"/>
      <c r="X150" s="80"/>
      <c r="Y150" s="80"/>
      <c r="Z150" s="80">
        <v>0</v>
      </c>
      <c r="AA150" s="80">
        <v>0</v>
      </c>
      <c r="AB150" s="80">
        <v>0</v>
      </c>
      <c r="AC150" s="80">
        <v>0</v>
      </c>
      <c r="AD150" s="80">
        <v>0</v>
      </c>
      <c r="AE150" s="80">
        <v>0</v>
      </c>
      <c r="AF150" s="80">
        <v>0</v>
      </c>
      <c r="AG150" s="80">
        <v>0</v>
      </c>
      <c r="AH150" s="80">
        <v>0</v>
      </c>
      <c r="AI150" s="80">
        <v>0</v>
      </c>
      <c r="AJ150" s="80">
        <v>0</v>
      </c>
      <c r="AK150" s="80">
        <v>0</v>
      </c>
      <c r="AL150" s="80">
        <v>0</v>
      </c>
      <c r="AM150" s="80">
        <v>0</v>
      </c>
      <c r="AN150" s="80">
        <v>0</v>
      </c>
      <c r="AO150" s="80">
        <v>0</v>
      </c>
      <c r="AP150" s="80">
        <v>0</v>
      </c>
      <c r="AQ150" s="80">
        <v>0</v>
      </c>
      <c r="AR150" s="80">
        <v>0</v>
      </c>
      <c r="AS150" s="80">
        <v>0</v>
      </c>
      <c r="AT150" s="80">
        <v>0</v>
      </c>
      <c r="AU150" s="80">
        <v>0</v>
      </c>
      <c r="AV150" s="80">
        <v>69</v>
      </c>
      <c r="AW150" s="80">
        <v>4</v>
      </c>
      <c r="AX150" s="80">
        <v>6</v>
      </c>
      <c r="AZ150" s="83"/>
      <c r="BA150" s="83"/>
      <c r="BB150" s="83"/>
    </row>
    <row r="151" spans="1:54" s="83" customFormat="1" x14ac:dyDescent="0.2">
      <c r="A151" s="96" t="s">
        <v>23</v>
      </c>
      <c r="B151" s="82">
        <v>2012</v>
      </c>
      <c r="C151" s="80">
        <v>12</v>
      </c>
      <c r="D151" s="80">
        <v>3</v>
      </c>
      <c r="E151" s="80">
        <v>5</v>
      </c>
      <c r="F151" s="80">
        <v>1</v>
      </c>
      <c r="G151" s="80">
        <v>1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80">
        <v>1</v>
      </c>
      <c r="N151" s="81">
        <v>0</v>
      </c>
      <c r="O151" s="81">
        <v>0</v>
      </c>
      <c r="P151" s="81">
        <v>1</v>
      </c>
      <c r="Q151" s="81">
        <v>0</v>
      </c>
      <c r="R151" s="81">
        <v>269.39100000000002</v>
      </c>
      <c r="S151" s="80">
        <v>0</v>
      </c>
      <c r="T151" s="80">
        <v>0</v>
      </c>
      <c r="U151" s="80">
        <v>0</v>
      </c>
      <c r="V151" s="80">
        <v>0</v>
      </c>
      <c r="W151" s="80">
        <v>0</v>
      </c>
      <c r="X151" s="80">
        <v>0</v>
      </c>
      <c r="Y151" s="80">
        <v>0</v>
      </c>
      <c r="Z151" s="80">
        <v>0</v>
      </c>
      <c r="AA151" s="80">
        <v>0</v>
      </c>
      <c r="AB151" s="80">
        <v>0</v>
      </c>
      <c r="AC151" s="80">
        <v>0</v>
      </c>
      <c r="AD151" s="80">
        <v>0</v>
      </c>
      <c r="AE151" s="80"/>
      <c r="AF151" s="80">
        <v>0</v>
      </c>
      <c r="AG151" s="80"/>
      <c r="AH151" s="80"/>
      <c r="AI151" s="80">
        <v>0</v>
      </c>
      <c r="AJ151" s="80"/>
      <c r="AK151" s="80"/>
      <c r="AL151" s="80"/>
      <c r="AM151" s="80"/>
      <c r="AN151" s="80"/>
      <c r="AO151" s="80"/>
      <c r="AP151" s="80">
        <v>0</v>
      </c>
      <c r="AQ151" s="80">
        <v>0</v>
      </c>
      <c r="AR151" s="80">
        <v>0</v>
      </c>
      <c r="AS151" s="80">
        <v>0</v>
      </c>
      <c r="AT151" s="80">
        <v>0</v>
      </c>
      <c r="AU151" s="80">
        <v>0</v>
      </c>
      <c r="AV151" s="80">
        <v>74</v>
      </c>
      <c r="AW151" s="80">
        <v>0</v>
      </c>
      <c r="AX151" s="80">
        <v>1</v>
      </c>
    </row>
    <row r="152" spans="1:54" s="83" customFormat="1" x14ac:dyDescent="0.2">
      <c r="A152" s="96" t="s">
        <v>23</v>
      </c>
      <c r="B152" s="82">
        <v>2013</v>
      </c>
      <c r="C152" s="80">
        <v>7</v>
      </c>
      <c r="D152" s="80">
        <v>5</v>
      </c>
      <c r="E152" s="80">
        <v>4</v>
      </c>
      <c r="F152" s="80">
        <v>5</v>
      </c>
      <c r="G152" s="80">
        <v>2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0.2</v>
      </c>
      <c r="N152" s="81">
        <v>0</v>
      </c>
      <c r="O152" s="81">
        <v>0</v>
      </c>
      <c r="P152" s="81">
        <v>0.2</v>
      </c>
      <c r="Q152" s="81">
        <v>0</v>
      </c>
      <c r="R152" s="81">
        <v>463.11900000000003</v>
      </c>
      <c r="S152" s="80">
        <v>0</v>
      </c>
      <c r="T152" s="80">
        <v>0</v>
      </c>
      <c r="U152" s="80">
        <v>0</v>
      </c>
      <c r="V152" s="80">
        <v>0</v>
      </c>
      <c r="W152" s="80">
        <v>0</v>
      </c>
      <c r="X152" s="80">
        <v>0</v>
      </c>
      <c r="Y152" s="80">
        <v>0</v>
      </c>
      <c r="Z152" s="80">
        <v>0</v>
      </c>
      <c r="AA152" s="80">
        <v>0</v>
      </c>
      <c r="AB152" s="80">
        <v>0</v>
      </c>
      <c r="AC152" s="80">
        <v>0</v>
      </c>
      <c r="AD152" s="80">
        <v>0</v>
      </c>
      <c r="AE152" s="80">
        <v>0</v>
      </c>
      <c r="AF152" s="80">
        <v>0</v>
      </c>
      <c r="AG152" s="80">
        <v>0</v>
      </c>
      <c r="AH152" s="80">
        <v>0</v>
      </c>
      <c r="AI152" s="80">
        <v>0</v>
      </c>
      <c r="AJ152" s="80">
        <v>0</v>
      </c>
      <c r="AK152" s="80">
        <v>0</v>
      </c>
      <c r="AL152" s="80">
        <v>0</v>
      </c>
      <c r="AM152" s="80">
        <v>0</v>
      </c>
      <c r="AN152" s="80">
        <v>0</v>
      </c>
      <c r="AO152" s="80">
        <v>0</v>
      </c>
      <c r="AP152" s="80">
        <v>0</v>
      </c>
      <c r="AQ152" s="80">
        <v>0</v>
      </c>
      <c r="AR152" s="80">
        <v>0</v>
      </c>
      <c r="AS152" s="80">
        <v>0</v>
      </c>
      <c r="AT152" s="80">
        <v>0</v>
      </c>
      <c r="AU152" s="80">
        <v>0</v>
      </c>
      <c r="AV152" s="80">
        <v>183</v>
      </c>
      <c r="AW152" s="80">
        <v>12</v>
      </c>
      <c r="AX152" s="80">
        <v>4</v>
      </c>
      <c r="BB152" s="89"/>
    </row>
    <row r="153" spans="1:54" s="83" customFormat="1" x14ac:dyDescent="0.2">
      <c r="A153" s="72" t="s">
        <v>23</v>
      </c>
      <c r="B153" s="20">
        <v>2014</v>
      </c>
      <c r="C153" s="80">
        <v>12</v>
      </c>
      <c r="D153" s="80">
        <v>2</v>
      </c>
      <c r="E153" s="80">
        <v>9</v>
      </c>
      <c r="F153" s="80">
        <v>6</v>
      </c>
      <c r="G153" s="80">
        <v>3</v>
      </c>
      <c r="H153" s="80">
        <v>1</v>
      </c>
      <c r="I153" s="80">
        <v>0</v>
      </c>
      <c r="J153" s="80">
        <v>0</v>
      </c>
      <c r="K153" s="80">
        <v>0</v>
      </c>
      <c r="L153" s="80">
        <v>0</v>
      </c>
      <c r="M153" s="80">
        <v>0.2</v>
      </c>
      <c r="N153" s="81"/>
      <c r="O153" s="81"/>
      <c r="P153" s="81"/>
      <c r="Q153" s="81">
        <v>0.2</v>
      </c>
      <c r="R153" s="81">
        <v>450.959</v>
      </c>
      <c r="S153" s="80">
        <v>0</v>
      </c>
      <c r="T153" s="80">
        <v>0</v>
      </c>
      <c r="U153" s="80">
        <v>0</v>
      </c>
      <c r="V153" s="80">
        <v>0</v>
      </c>
      <c r="W153" s="80">
        <v>1</v>
      </c>
      <c r="X153" s="80">
        <v>0</v>
      </c>
      <c r="Y153" s="80">
        <v>0</v>
      </c>
      <c r="Z153" s="80">
        <v>1</v>
      </c>
      <c r="AA153" s="80">
        <v>0</v>
      </c>
      <c r="AB153" s="80">
        <v>0</v>
      </c>
      <c r="AC153" s="80">
        <v>0</v>
      </c>
      <c r="AD153" s="80">
        <v>0</v>
      </c>
      <c r="AE153" s="80">
        <v>0</v>
      </c>
      <c r="AF153" s="80">
        <v>0</v>
      </c>
      <c r="AG153" s="80">
        <v>0</v>
      </c>
      <c r="AH153" s="80">
        <v>0</v>
      </c>
      <c r="AI153" s="80">
        <v>0</v>
      </c>
      <c r="AJ153" s="80">
        <v>0</v>
      </c>
      <c r="AK153" s="80">
        <v>0</v>
      </c>
      <c r="AL153" s="80">
        <v>0</v>
      </c>
      <c r="AM153" s="80">
        <v>0</v>
      </c>
      <c r="AN153" s="80">
        <v>0</v>
      </c>
      <c r="AO153" s="80">
        <v>0</v>
      </c>
      <c r="AP153" s="80">
        <v>0</v>
      </c>
      <c r="AQ153" s="80">
        <v>0</v>
      </c>
      <c r="AR153" s="80">
        <v>0</v>
      </c>
      <c r="AS153" s="80">
        <v>0</v>
      </c>
      <c r="AT153" s="80"/>
      <c r="AU153" s="80">
        <v>0</v>
      </c>
      <c r="AV153" s="80">
        <v>139</v>
      </c>
      <c r="AW153" s="80">
        <v>0</v>
      </c>
      <c r="AX153" s="80">
        <v>0</v>
      </c>
      <c r="BB153" s="89"/>
    </row>
    <row r="154" spans="1:54" s="83" customFormat="1" ht="12.75" x14ac:dyDescent="0.2">
      <c r="A154" s="72" t="s">
        <v>23</v>
      </c>
      <c r="B154" s="20">
        <v>2015</v>
      </c>
      <c r="C154" s="80">
        <v>5</v>
      </c>
      <c r="D154" s="80">
        <v>1</v>
      </c>
      <c r="E154" s="80">
        <v>2</v>
      </c>
      <c r="F154" s="80">
        <v>2</v>
      </c>
      <c r="G154" s="80">
        <v>0</v>
      </c>
      <c r="H154" s="80">
        <v>0</v>
      </c>
      <c r="I154" s="80">
        <v>0</v>
      </c>
      <c r="J154" s="80">
        <v>0</v>
      </c>
      <c r="K154" s="80">
        <v>0</v>
      </c>
      <c r="L154" s="80">
        <v>0</v>
      </c>
      <c r="M154" s="80">
        <v>0.2</v>
      </c>
      <c r="N154" s="81"/>
      <c r="O154" s="81">
        <v>0</v>
      </c>
      <c r="P154" s="81">
        <v>0</v>
      </c>
      <c r="Q154" s="81">
        <v>0.2</v>
      </c>
      <c r="R154" s="81">
        <v>462.21899999999999</v>
      </c>
      <c r="S154" s="80">
        <v>1</v>
      </c>
      <c r="T154" s="80">
        <v>0</v>
      </c>
      <c r="U154" s="80">
        <v>0</v>
      </c>
      <c r="V154" s="80">
        <v>1</v>
      </c>
      <c r="W154" s="80">
        <v>0</v>
      </c>
      <c r="X154" s="80">
        <v>0</v>
      </c>
      <c r="Y154" s="80">
        <v>0</v>
      </c>
      <c r="Z154" s="80">
        <v>0</v>
      </c>
      <c r="AA154" s="80">
        <v>1</v>
      </c>
      <c r="AB154" s="80">
        <v>1</v>
      </c>
      <c r="AC154" s="80">
        <v>0</v>
      </c>
      <c r="AD154" s="80">
        <v>1</v>
      </c>
      <c r="AE154" s="80">
        <v>0</v>
      </c>
      <c r="AF154" s="80">
        <v>74.5</v>
      </c>
      <c r="AG154" s="80"/>
      <c r="AH154" s="80"/>
      <c r="AI154" s="80"/>
      <c r="AJ154" s="80"/>
      <c r="AK154" s="80"/>
      <c r="AL154" s="80"/>
      <c r="AM154" s="80"/>
      <c r="AN154" s="80"/>
      <c r="AO154" s="80"/>
      <c r="AP154" s="80">
        <v>6.2160000000000002</v>
      </c>
      <c r="AQ154" s="80">
        <v>80.712999999999994</v>
      </c>
      <c r="AR154" s="80">
        <v>0</v>
      </c>
      <c r="AS154" s="80">
        <v>4</v>
      </c>
      <c r="AT154" s="80">
        <v>3</v>
      </c>
      <c r="AU154" s="80">
        <v>0</v>
      </c>
      <c r="AV154" s="80">
        <v>233</v>
      </c>
      <c r="AW154" s="80">
        <v>0</v>
      </c>
      <c r="AX154" s="80">
        <v>36</v>
      </c>
      <c r="AZ154" s="84"/>
      <c r="BB154" s="89"/>
    </row>
    <row r="155" spans="1:54" s="83" customFormat="1" x14ac:dyDescent="0.2">
      <c r="A155" s="72" t="s">
        <v>107</v>
      </c>
      <c r="B155" s="20">
        <v>2007</v>
      </c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1"/>
      <c r="O155" s="81"/>
      <c r="P155" s="81"/>
      <c r="Q155" s="81"/>
      <c r="R155" s="81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BB155" s="89"/>
    </row>
    <row r="156" spans="1:54" x14ac:dyDescent="0.2">
      <c r="A156" s="72" t="s">
        <v>107</v>
      </c>
      <c r="B156" s="20">
        <v>2008</v>
      </c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1"/>
      <c r="O156" s="81"/>
      <c r="P156" s="81"/>
      <c r="Q156" s="81"/>
      <c r="R156" s="81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BA156" s="83"/>
      <c r="BB156" s="83"/>
    </row>
    <row r="157" spans="1:54" x14ac:dyDescent="0.2">
      <c r="A157" s="72" t="s">
        <v>107</v>
      </c>
      <c r="B157" s="20">
        <v>2009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1"/>
      <c r="O157" s="81"/>
      <c r="P157" s="81"/>
      <c r="Q157" s="81"/>
      <c r="R157" s="81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BA157" s="83"/>
      <c r="BB157" s="83"/>
    </row>
    <row r="158" spans="1:54" x14ac:dyDescent="0.2">
      <c r="A158" s="72" t="s">
        <v>107</v>
      </c>
      <c r="B158" s="20">
        <v>2010</v>
      </c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1"/>
      <c r="O158" s="81"/>
      <c r="P158" s="81"/>
      <c r="Q158" s="81"/>
      <c r="R158" s="81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BA158" s="83"/>
      <c r="BB158" s="83"/>
    </row>
    <row r="159" spans="1:54" x14ac:dyDescent="0.2">
      <c r="A159" s="72" t="s">
        <v>107</v>
      </c>
      <c r="B159" s="20">
        <v>2011</v>
      </c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1"/>
      <c r="O159" s="81"/>
      <c r="P159" s="81"/>
      <c r="Q159" s="81"/>
      <c r="R159" s="81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Z159" s="83"/>
      <c r="BA159" s="83"/>
      <c r="BB159" s="83"/>
    </row>
    <row r="160" spans="1:54" x14ac:dyDescent="0.2">
      <c r="A160" s="72" t="s">
        <v>107</v>
      </c>
      <c r="B160" s="82">
        <v>2012</v>
      </c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1"/>
      <c r="O160" s="81"/>
      <c r="P160" s="81"/>
      <c r="Q160" s="81"/>
      <c r="R160" s="81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Z160" s="83"/>
      <c r="BA160" s="83"/>
      <c r="BB160" s="83"/>
    </row>
    <row r="161" spans="1:54" s="83" customFormat="1" x14ac:dyDescent="0.2">
      <c r="A161" s="72" t="s">
        <v>107</v>
      </c>
      <c r="B161" s="82">
        <v>2013</v>
      </c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1"/>
      <c r="O161" s="81"/>
      <c r="P161" s="81"/>
      <c r="Q161" s="81"/>
      <c r="R161" s="81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</row>
    <row r="162" spans="1:54" s="83" customFormat="1" x14ac:dyDescent="0.2">
      <c r="A162" s="72" t="s">
        <v>107</v>
      </c>
      <c r="B162" s="20">
        <v>2014</v>
      </c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1"/>
      <c r="O162" s="81"/>
      <c r="P162" s="81"/>
      <c r="Q162" s="81"/>
      <c r="R162" s="81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BB162" s="89"/>
    </row>
    <row r="163" spans="1:54" s="83" customFormat="1" ht="12.75" x14ac:dyDescent="0.2">
      <c r="A163" s="72" t="s">
        <v>107</v>
      </c>
      <c r="B163" s="20">
        <v>2015</v>
      </c>
      <c r="C163" s="80">
        <v>3</v>
      </c>
      <c r="D163" s="80">
        <v>2</v>
      </c>
      <c r="E163" s="80">
        <v>3</v>
      </c>
      <c r="F163" s="80">
        <v>3</v>
      </c>
      <c r="G163" s="80">
        <v>2</v>
      </c>
      <c r="H163" s="80">
        <v>0</v>
      </c>
      <c r="I163" s="80">
        <v>1</v>
      </c>
      <c r="J163" s="80">
        <v>0</v>
      </c>
      <c r="K163" s="80">
        <v>1</v>
      </c>
      <c r="L163" s="80">
        <v>0</v>
      </c>
      <c r="M163" s="80">
        <v>0.05</v>
      </c>
      <c r="N163" s="81">
        <v>0</v>
      </c>
      <c r="O163" s="81">
        <v>0.05</v>
      </c>
      <c r="P163" s="81">
        <v>0</v>
      </c>
      <c r="Q163" s="81">
        <v>0</v>
      </c>
      <c r="R163" s="81">
        <v>150</v>
      </c>
      <c r="S163" s="80">
        <v>0</v>
      </c>
      <c r="T163" s="80">
        <v>0</v>
      </c>
      <c r="U163" s="80">
        <v>0</v>
      </c>
      <c r="V163" s="80">
        <v>0</v>
      </c>
      <c r="W163" s="80">
        <v>0</v>
      </c>
      <c r="X163" s="80">
        <v>0</v>
      </c>
      <c r="Y163" s="80">
        <v>0</v>
      </c>
      <c r="Z163" s="80">
        <v>0</v>
      </c>
      <c r="AA163" s="80">
        <v>0</v>
      </c>
      <c r="AB163" s="80">
        <v>0</v>
      </c>
      <c r="AC163" s="80">
        <v>0</v>
      </c>
      <c r="AD163" s="80">
        <v>0</v>
      </c>
      <c r="AE163" s="80">
        <v>0</v>
      </c>
      <c r="AF163" s="80">
        <v>0</v>
      </c>
      <c r="AG163" s="80">
        <v>0</v>
      </c>
      <c r="AH163" s="80">
        <v>0</v>
      </c>
      <c r="AI163" s="80">
        <v>0</v>
      </c>
      <c r="AJ163" s="80">
        <v>0</v>
      </c>
      <c r="AK163" s="80">
        <v>0</v>
      </c>
      <c r="AL163" s="80">
        <v>0</v>
      </c>
      <c r="AM163" s="80">
        <v>0</v>
      </c>
      <c r="AN163" s="80">
        <v>0</v>
      </c>
      <c r="AO163" s="80">
        <v>0</v>
      </c>
      <c r="AP163" s="80">
        <v>0</v>
      </c>
      <c r="AQ163" s="80">
        <v>0</v>
      </c>
      <c r="AR163" s="80">
        <v>2</v>
      </c>
      <c r="AS163" s="80">
        <v>0</v>
      </c>
      <c r="AT163" s="80">
        <v>0</v>
      </c>
      <c r="AU163" s="80">
        <v>0</v>
      </c>
      <c r="AV163" s="80" t="s">
        <v>6</v>
      </c>
      <c r="AW163" s="80" t="s">
        <v>6</v>
      </c>
      <c r="AX163" s="80" t="s">
        <v>6</v>
      </c>
      <c r="AZ163" s="84"/>
      <c r="BB163" s="89"/>
    </row>
    <row r="164" spans="1:54" x14ac:dyDescent="0.2">
      <c r="A164" s="95" t="s">
        <v>24</v>
      </c>
      <c r="B164" s="20">
        <v>2007</v>
      </c>
      <c r="C164" s="80">
        <f>+C119+C128+C137+C146+C155</f>
        <v>50</v>
      </c>
      <c r="D164" s="80">
        <f t="shared" ref="D164:AX169" si="14">+D119+D128+D137+D146+D155</f>
        <v>19</v>
      </c>
      <c r="E164" s="80">
        <f t="shared" si="14"/>
        <v>24</v>
      </c>
      <c r="F164" s="80">
        <f t="shared" si="14"/>
        <v>14</v>
      </c>
      <c r="G164" s="80">
        <f t="shared" si="14"/>
        <v>6</v>
      </c>
      <c r="H164" s="80">
        <f t="shared" si="14"/>
        <v>0</v>
      </c>
      <c r="I164" s="80">
        <f t="shared" si="14"/>
        <v>0</v>
      </c>
      <c r="J164" s="80">
        <f t="shared" si="14"/>
        <v>0</v>
      </c>
      <c r="K164" s="80">
        <f t="shared" si="14"/>
        <v>1</v>
      </c>
      <c r="L164" s="80">
        <f t="shared" si="14"/>
        <v>0</v>
      </c>
      <c r="M164" s="80">
        <f t="shared" si="14"/>
        <v>11.2</v>
      </c>
      <c r="N164" s="81">
        <f t="shared" si="14"/>
        <v>3</v>
      </c>
      <c r="O164" s="81">
        <f t="shared" si="14"/>
        <v>5.2</v>
      </c>
      <c r="P164" s="81">
        <f t="shared" si="14"/>
        <v>2</v>
      </c>
      <c r="Q164" s="81">
        <f t="shared" si="14"/>
        <v>1</v>
      </c>
      <c r="R164" s="81">
        <f t="shared" si="14"/>
        <v>3397</v>
      </c>
      <c r="S164" s="80">
        <f t="shared" si="14"/>
        <v>2</v>
      </c>
      <c r="T164" s="80">
        <f t="shared" si="14"/>
        <v>1</v>
      </c>
      <c r="U164" s="80">
        <f t="shared" si="14"/>
        <v>0</v>
      </c>
      <c r="V164" s="80">
        <f t="shared" si="14"/>
        <v>3</v>
      </c>
      <c r="W164" s="80">
        <f t="shared" si="14"/>
        <v>0</v>
      </c>
      <c r="X164" s="80">
        <f t="shared" si="14"/>
        <v>0</v>
      </c>
      <c r="Y164" s="80">
        <f t="shared" si="14"/>
        <v>0</v>
      </c>
      <c r="Z164" s="80">
        <f t="shared" si="14"/>
        <v>2</v>
      </c>
      <c r="AA164" s="80">
        <f t="shared" si="14"/>
        <v>0</v>
      </c>
      <c r="AB164" s="80">
        <f t="shared" si="14"/>
        <v>1</v>
      </c>
      <c r="AC164" s="80">
        <f t="shared" si="14"/>
        <v>0</v>
      </c>
      <c r="AD164" s="80">
        <f t="shared" si="14"/>
        <v>1</v>
      </c>
      <c r="AE164" s="80">
        <f t="shared" si="14"/>
        <v>1</v>
      </c>
      <c r="AF164" s="80">
        <f t="shared" si="14"/>
        <v>1155</v>
      </c>
      <c r="AG164" s="80">
        <f t="shared" si="14"/>
        <v>50</v>
      </c>
      <c r="AH164" s="80">
        <f t="shared" si="14"/>
        <v>0</v>
      </c>
      <c r="AI164" s="80">
        <f t="shared" si="14"/>
        <v>1000</v>
      </c>
      <c r="AJ164" s="80">
        <f t="shared" si="14"/>
        <v>0</v>
      </c>
      <c r="AK164" s="80">
        <f t="shared" si="14"/>
        <v>0</v>
      </c>
      <c r="AL164" s="80">
        <f t="shared" si="14"/>
        <v>0</v>
      </c>
      <c r="AM164" s="80">
        <f t="shared" si="14"/>
        <v>0</v>
      </c>
      <c r="AN164" s="80">
        <f t="shared" si="14"/>
        <v>0</v>
      </c>
      <c r="AO164" s="80">
        <f t="shared" si="14"/>
        <v>0</v>
      </c>
      <c r="AP164" s="80">
        <f t="shared" si="14"/>
        <v>0</v>
      </c>
      <c r="AQ164" s="80">
        <f t="shared" si="14"/>
        <v>2205</v>
      </c>
      <c r="AR164" s="80">
        <f t="shared" si="14"/>
        <v>6</v>
      </c>
      <c r="AS164" s="80">
        <f t="shared" si="14"/>
        <v>14</v>
      </c>
      <c r="AT164" s="80">
        <f t="shared" si="14"/>
        <v>4</v>
      </c>
      <c r="AU164" s="80">
        <f t="shared" si="14"/>
        <v>9</v>
      </c>
      <c r="AV164" s="80" t="s">
        <v>6</v>
      </c>
      <c r="AW164" s="80" t="s">
        <v>6</v>
      </c>
      <c r="AX164" s="80" t="s">
        <v>6</v>
      </c>
      <c r="AZ164" s="83"/>
      <c r="BA164" s="83"/>
      <c r="BB164" s="83"/>
    </row>
    <row r="165" spans="1:54" x14ac:dyDescent="0.2">
      <c r="A165" s="95" t="s">
        <v>24</v>
      </c>
      <c r="B165" s="20">
        <v>2008</v>
      </c>
      <c r="C165" s="80">
        <f t="shared" ref="C165:R171" si="15">+C120+C129+C138+C147+C156</f>
        <v>52</v>
      </c>
      <c r="D165" s="80">
        <f t="shared" si="15"/>
        <v>23</v>
      </c>
      <c r="E165" s="80">
        <f t="shared" si="15"/>
        <v>21</v>
      </c>
      <c r="F165" s="80">
        <f t="shared" si="15"/>
        <v>26</v>
      </c>
      <c r="G165" s="80">
        <f t="shared" si="15"/>
        <v>8</v>
      </c>
      <c r="H165" s="80">
        <f t="shared" si="15"/>
        <v>0</v>
      </c>
      <c r="I165" s="80">
        <f t="shared" si="15"/>
        <v>0</v>
      </c>
      <c r="J165" s="80">
        <f t="shared" si="15"/>
        <v>0</v>
      </c>
      <c r="K165" s="80">
        <f t="shared" si="15"/>
        <v>2</v>
      </c>
      <c r="L165" s="80">
        <f t="shared" si="15"/>
        <v>0</v>
      </c>
      <c r="M165" s="80">
        <f t="shared" si="15"/>
        <v>13.2</v>
      </c>
      <c r="N165" s="81">
        <f t="shared" si="15"/>
        <v>3</v>
      </c>
      <c r="O165" s="81">
        <f t="shared" si="15"/>
        <v>5.2</v>
      </c>
      <c r="P165" s="81">
        <f t="shared" si="15"/>
        <v>4</v>
      </c>
      <c r="Q165" s="81">
        <f t="shared" si="15"/>
        <v>1</v>
      </c>
      <c r="R165" s="81">
        <f t="shared" si="15"/>
        <v>5572</v>
      </c>
      <c r="S165" s="80">
        <f t="shared" si="14"/>
        <v>9</v>
      </c>
      <c r="T165" s="80">
        <f t="shared" si="14"/>
        <v>0</v>
      </c>
      <c r="U165" s="80">
        <f t="shared" si="14"/>
        <v>0</v>
      </c>
      <c r="V165" s="80">
        <f t="shared" si="14"/>
        <v>9</v>
      </c>
      <c r="W165" s="80">
        <f t="shared" si="14"/>
        <v>0</v>
      </c>
      <c r="X165" s="80">
        <f t="shared" si="14"/>
        <v>0</v>
      </c>
      <c r="Y165" s="80">
        <f t="shared" si="14"/>
        <v>0</v>
      </c>
      <c r="Z165" s="80">
        <f t="shared" si="14"/>
        <v>0</v>
      </c>
      <c r="AA165" s="80">
        <f t="shared" si="14"/>
        <v>2</v>
      </c>
      <c r="AB165" s="80">
        <f t="shared" si="14"/>
        <v>1</v>
      </c>
      <c r="AC165" s="80">
        <f t="shared" si="14"/>
        <v>3</v>
      </c>
      <c r="AD165" s="80">
        <f t="shared" si="14"/>
        <v>4</v>
      </c>
      <c r="AE165" s="80">
        <f t="shared" si="14"/>
        <v>0</v>
      </c>
      <c r="AF165" s="80">
        <f t="shared" si="14"/>
        <v>896</v>
      </c>
      <c r="AG165" s="80">
        <f t="shared" si="14"/>
        <v>0</v>
      </c>
      <c r="AH165" s="80">
        <f t="shared" si="14"/>
        <v>0</v>
      </c>
      <c r="AI165" s="80">
        <f t="shared" si="14"/>
        <v>0</v>
      </c>
      <c r="AJ165" s="80">
        <f t="shared" si="14"/>
        <v>0</v>
      </c>
      <c r="AK165" s="80">
        <f t="shared" si="14"/>
        <v>0</v>
      </c>
      <c r="AL165" s="80">
        <f t="shared" si="14"/>
        <v>0</v>
      </c>
      <c r="AM165" s="80">
        <f t="shared" si="14"/>
        <v>0</v>
      </c>
      <c r="AN165" s="80">
        <f t="shared" si="14"/>
        <v>0</v>
      </c>
      <c r="AO165" s="80">
        <f t="shared" si="14"/>
        <v>0</v>
      </c>
      <c r="AP165" s="80">
        <f t="shared" si="14"/>
        <v>0</v>
      </c>
      <c r="AQ165" s="80">
        <f t="shared" si="14"/>
        <v>896</v>
      </c>
      <c r="AR165" s="80">
        <f t="shared" si="14"/>
        <v>7</v>
      </c>
      <c r="AS165" s="80">
        <f t="shared" si="14"/>
        <v>21</v>
      </c>
      <c r="AT165" s="80">
        <f t="shared" si="14"/>
        <v>6</v>
      </c>
      <c r="AU165" s="80">
        <f t="shared" si="14"/>
        <v>3</v>
      </c>
      <c r="AV165" s="80" t="s">
        <v>6</v>
      </c>
      <c r="AW165" s="80" t="s">
        <v>6</v>
      </c>
      <c r="AX165" s="80" t="s">
        <v>6</v>
      </c>
      <c r="BA165" s="83"/>
      <c r="BB165" s="83"/>
    </row>
    <row r="166" spans="1:54" x14ac:dyDescent="0.2">
      <c r="A166" s="95" t="s">
        <v>24</v>
      </c>
      <c r="B166" s="20">
        <v>2009</v>
      </c>
      <c r="C166" s="80">
        <f t="shared" si="15"/>
        <v>54</v>
      </c>
      <c r="D166" s="80">
        <f t="shared" si="14"/>
        <v>22</v>
      </c>
      <c r="E166" s="80">
        <f t="shared" si="14"/>
        <v>33</v>
      </c>
      <c r="F166" s="80">
        <f t="shared" si="14"/>
        <v>17</v>
      </c>
      <c r="G166" s="80">
        <f t="shared" si="14"/>
        <v>9</v>
      </c>
      <c r="H166" s="80">
        <f t="shared" si="14"/>
        <v>0</v>
      </c>
      <c r="I166" s="80">
        <f t="shared" si="14"/>
        <v>0</v>
      </c>
      <c r="J166" s="80">
        <f t="shared" si="14"/>
        <v>0</v>
      </c>
      <c r="K166" s="80">
        <f t="shared" si="14"/>
        <v>1</v>
      </c>
      <c r="L166" s="80">
        <f t="shared" si="14"/>
        <v>0</v>
      </c>
      <c r="M166" s="80">
        <f t="shared" si="14"/>
        <v>18.2</v>
      </c>
      <c r="N166" s="81">
        <f t="shared" si="14"/>
        <v>3.5</v>
      </c>
      <c r="O166" s="81">
        <f t="shared" si="14"/>
        <v>7.7</v>
      </c>
      <c r="P166" s="81">
        <f t="shared" si="14"/>
        <v>5.5</v>
      </c>
      <c r="Q166" s="81">
        <f t="shared" si="14"/>
        <v>1.5</v>
      </c>
      <c r="R166" s="81">
        <f t="shared" si="14"/>
        <v>6731</v>
      </c>
      <c r="S166" s="80">
        <f t="shared" si="14"/>
        <v>3</v>
      </c>
      <c r="T166" s="80">
        <f t="shared" si="14"/>
        <v>0</v>
      </c>
      <c r="U166" s="80">
        <f t="shared" si="14"/>
        <v>0</v>
      </c>
      <c r="V166" s="80">
        <f t="shared" si="14"/>
        <v>3</v>
      </c>
      <c r="W166" s="80">
        <f t="shared" si="14"/>
        <v>0</v>
      </c>
      <c r="X166" s="80">
        <f t="shared" si="14"/>
        <v>0</v>
      </c>
      <c r="Y166" s="80">
        <f t="shared" si="14"/>
        <v>0</v>
      </c>
      <c r="Z166" s="80">
        <f t="shared" si="14"/>
        <v>1</v>
      </c>
      <c r="AA166" s="80">
        <f t="shared" si="14"/>
        <v>0</v>
      </c>
      <c r="AB166" s="80">
        <f t="shared" si="14"/>
        <v>1</v>
      </c>
      <c r="AC166" s="80">
        <f t="shared" si="14"/>
        <v>0</v>
      </c>
      <c r="AD166" s="80">
        <f t="shared" si="14"/>
        <v>2</v>
      </c>
      <c r="AE166" s="80">
        <f t="shared" si="14"/>
        <v>1</v>
      </c>
      <c r="AF166" s="80">
        <f t="shared" si="14"/>
        <v>1467</v>
      </c>
      <c r="AG166" s="80">
        <f t="shared" si="14"/>
        <v>0</v>
      </c>
      <c r="AH166" s="80">
        <f t="shared" si="14"/>
        <v>0</v>
      </c>
      <c r="AI166" s="80">
        <f t="shared" si="14"/>
        <v>0</v>
      </c>
      <c r="AJ166" s="80">
        <f t="shared" si="14"/>
        <v>0</v>
      </c>
      <c r="AK166" s="80">
        <f t="shared" si="14"/>
        <v>0</v>
      </c>
      <c r="AL166" s="80">
        <f t="shared" si="14"/>
        <v>0</v>
      </c>
      <c r="AM166" s="80">
        <f t="shared" si="14"/>
        <v>0</v>
      </c>
      <c r="AN166" s="80">
        <f t="shared" si="14"/>
        <v>0</v>
      </c>
      <c r="AO166" s="80">
        <f t="shared" si="14"/>
        <v>0</v>
      </c>
      <c r="AP166" s="80">
        <f t="shared" si="14"/>
        <v>39</v>
      </c>
      <c r="AQ166" s="80">
        <f t="shared" si="14"/>
        <v>1506</v>
      </c>
      <c r="AR166" s="80">
        <f t="shared" si="14"/>
        <v>6</v>
      </c>
      <c r="AS166" s="80">
        <f t="shared" si="14"/>
        <v>15</v>
      </c>
      <c r="AT166" s="80">
        <f t="shared" si="14"/>
        <v>5</v>
      </c>
      <c r="AU166" s="80">
        <f t="shared" si="14"/>
        <v>5</v>
      </c>
      <c r="AV166" s="80" t="s">
        <v>6</v>
      </c>
      <c r="AW166" s="80" t="s">
        <v>6</v>
      </c>
      <c r="AX166" s="80" t="s">
        <v>6</v>
      </c>
      <c r="BA166" s="83"/>
      <c r="BB166" s="83"/>
    </row>
    <row r="167" spans="1:54" x14ac:dyDescent="0.2">
      <c r="A167" s="95" t="s">
        <v>24</v>
      </c>
      <c r="B167" s="20">
        <v>2010</v>
      </c>
      <c r="C167" s="80">
        <f t="shared" si="15"/>
        <v>69</v>
      </c>
      <c r="D167" s="80">
        <f t="shared" si="14"/>
        <v>19</v>
      </c>
      <c r="E167" s="80">
        <f t="shared" si="14"/>
        <v>33</v>
      </c>
      <c r="F167" s="80">
        <f t="shared" si="14"/>
        <v>25</v>
      </c>
      <c r="G167" s="80">
        <f t="shared" si="14"/>
        <v>11</v>
      </c>
      <c r="H167" s="80">
        <f t="shared" si="14"/>
        <v>0</v>
      </c>
      <c r="I167" s="80">
        <f t="shared" si="14"/>
        <v>0</v>
      </c>
      <c r="J167" s="80">
        <f t="shared" si="14"/>
        <v>0</v>
      </c>
      <c r="K167" s="80">
        <f t="shared" si="14"/>
        <v>2</v>
      </c>
      <c r="L167" s="80">
        <f t="shared" si="14"/>
        <v>0</v>
      </c>
      <c r="M167" s="80">
        <f t="shared" si="14"/>
        <v>15.2</v>
      </c>
      <c r="N167" s="81">
        <f t="shared" si="14"/>
        <v>3</v>
      </c>
      <c r="O167" s="81">
        <f t="shared" si="14"/>
        <v>5.2</v>
      </c>
      <c r="P167" s="81">
        <f t="shared" si="14"/>
        <v>6</v>
      </c>
      <c r="Q167" s="81">
        <f t="shared" si="14"/>
        <v>2</v>
      </c>
      <c r="R167" s="81">
        <f t="shared" si="14"/>
        <v>7508</v>
      </c>
      <c r="S167" s="80">
        <f t="shared" si="14"/>
        <v>5</v>
      </c>
      <c r="T167" s="80">
        <f t="shared" si="14"/>
        <v>0</v>
      </c>
      <c r="U167" s="80">
        <f t="shared" si="14"/>
        <v>0</v>
      </c>
      <c r="V167" s="80">
        <f t="shared" si="14"/>
        <v>5</v>
      </c>
      <c r="W167" s="80">
        <f t="shared" si="14"/>
        <v>0</v>
      </c>
      <c r="X167" s="80">
        <f t="shared" si="14"/>
        <v>0</v>
      </c>
      <c r="Y167" s="80">
        <f t="shared" si="14"/>
        <v>0</v>
      </c>
      <c r="Z167" s="80">
        <f t="shared" si="14"/>
        <v>1</v>
      </c>
      <c r="AA167" s="80">
        <f t="shared" si="14"/>
        <v>1</v>
      </c>
      <c r="AB167" s="80">
        <f t="shared" si="14"/>
        <v>0</v>
      </c>
      <c r="AC167" s="80">
        <f t="shared" si="14"/>
        <v>1</v>
      </c>
      <c r="AD167" s="80">
        <f t="shared" si="14"/>
        <v>1</v>
      </c>
      <c r="AE167" s="80">
        <f t="shared" si="14"/>
        <v>0</v>
      </c>
      <c r="AF167" s="80">
        <f t="shared" si="14"/>
        <v>2790</v>
      </c>
      <c r="AG167" s="80">
        <f t="shared" si="14"/>
        <v>0</v>
      </c>
      <c r="AH167" s="80">
        <f t="shared" si="14"/>
        <v>0</v>
      </c>
      <c r="AI167" s="80">
        <f t="shared" si="14"/>
        <v>0</v>
      </c>
      <c r="AJ167" s="80">
        <f t="shared" si="14"/>
        <v>0</v>
      </c>
      <c r="AK167" s="80">
        <f t="shared" si="14"/>
        <v>0</v>
      </c>
      <c r="AL167" s="80">
        <f t="shared" si="14"/>
        <v>16</v>
      </c>
      <c r="AM167" s="80">
        <f t="shared" si="14"/>
        <v>0</v>
      </c>
      <c r="AN167" s="80">
        <f t="shared" si="14"/>
        <v>0</v>
      </c>
      <c r="AO167" s="80">
        <f t="shared" si="14"/>
        <v>0</v>
      </c>
      <c r="AP167" s="80">
        <f t="shared" si="14"/>
        <v>15</v>
      </c>
      <c r="AQ167" s="80">
        <f t="shared" si="14"/>
        <v>2806</v>
      </c>
      <c r="AR167" s="80">
        <f t="shared" si="14"/>
        <v>12</v>
      </c>
      <c r="AS167" s="80">
        <f t="shared" si="14"/>
        <v>17</v>
      </c>
      <c r="AT167" s="80">
        <f t="shared" si="14"/>
        <v>6</v>
      </c>
      <c r="AU167" s="80">
        <f t="shared" si="14"/>
        <v>6</v>
      </c>
      <c r="AV167" s="80">
        <f t="shared" si="14"/>
        <v>679</v>
      </c>
      <c r="AW167" s="80">
        <f t="shared" si="14"/>
        <v>31</v>
      </c>
      <c r="AX167" s="80">
        <f t="shared" si="14"/>
        <v>54</v>
      </c>
      <c r="BA167" s="83"/>
      <c r="BB167" s="83"/>
    </row>
    <row r="168" spans="1:54" x14ac:dyDescent="0.2">
      <c r="A168" s="95" t="s">
        <v>24</v>
      </c>
      <c r="B168" s="20">
        <v>2011</v>
      </c>
      <c r="C168" s="80">
        <f t="shared" si="15"/>
        <v>66</v>
      </c>
      <c r="D168" s="80">
        <f t="shared" si="14"/>
        <v>27</v>
      </c>
      <c r="E168" s="80">
        <f t="shared" si="14"/>
        <v>35</v>
      </c>
      <c r="F168" s="80">
        <f t="shared" si="14"/>
        <v>36</v>
      </c>
      <c r="G168" s="80">
        <f t="shared" si="14"/>
        <v>19</v>
      </c>
      <c r="H168" s="80">
        <f t="shared" si="14"/>
        <v>0</v>
      </c>
      <c r="I168" s="80">
        <f t="shared" si="14"/>
        <v>0</v>
      </c>
      <c r="J168" s="80">
        <f t="shared" si="14"/>
        <v>0</v>
      </c>
      <c r="K168" s="80">
        <f t="shared" si="14"/>
        <v>3</v>
      </c>
      <c r="L168" s="80">
        <f t="shared" si="14"/>
        <v>0</v>
      </c>
      <c r="M168" s="80">
        <f t="shared" si="14"/>
        <v>13.2</v>
      </c>
      <c r="N168" s="81">
        <f t="shared" si="14"/>
        <v>5</v>
      </c>
      <c r="O168" s="81">
        <f t="shared" si="14"/>
        <v>2.2000000000000002</v>
      </c>
      <c r="P168" s="81">
        <f t="shared" si="14"/>
        <v>4</v>
      </c>
      <c r="Q168" s="81">
        <f t="shared" si="14"/>
        <v>2</v>
      </c>
      <c r="R168" s="81">
        <f t="shared" si="14"/>
        <v>9782.7090000000007</v>
      </c>
      <c r="S168" s="80">
        <f t="shared" si="14"/>
        <v>8</v>
      </c>
      <c r="T168" s="80">
        <f t="shared" si="14"/>
        <v>0</v>
      </c>
      <c r="U168" s="80">
        <f t="shared" si="14"/>
        <v>0</v>
      </c>
      <c r="V168" s="80">
        <f t="shared" si="14"/>
        <v>8</v>
      </c>
      <c r="W168" s="80">
        <f t="shared" si="14"/>
        <v>0</v>
      </c>
      <c r="X168" s="80">
        <f t="shared" si="14"/>
        <v>0</v>
      </c>
      <c r="Y168" s="80">
        <f t="shared" si="14"/>
        <v>0</v>
      </c>
      <c r="Z168" s="80">
        <f t="shared" si="14"/>
        <v>1</v>
      </c>
      <c r="AA168" s="80">
        <f t="shared" si="14"/>
        <v>2</v>
      </c>
      <c r="AB168" s="80">
        <f t="shared" si="14"/>
        <v>1</v>
      </c>
      <c r="AC168" s="80">
        <f t="shared" si="14"/>
        <v>0</v>
      </c>
      <c r="AD168" s="80">
        <f t="shared" si="14"/>
        <v>1</v>
      </c>
      <c r="AE168" s="80">
        <f t="shared" si="14"/>
        <v>0</v>
      </c>
      <c r="AF168" s="80">
        <f t="shared" si="14"/>
        <v>417.30667999999997</v>
      </c>
      <c r="AG168" s="80">
        <f t="shared" si="14"/>
        <v>0</v>
      </c>
      <c r="AH168" s="80">
        <f t="shared" si="14"/>
        <v>0</v>
      </c>
      <c r="AI168" s="80">
        <f t="shared" si="14"/>
        <v>0</v>
      </c>
      <c r="AJ168" s="80">
        <f t="shared" si="14"/>
        <v>0</v>
      </c>
      <c r="AK168" s="80">
        <f t="shared" si="14"/>
        <v>0</v>
      </c>
      <c r="AL168" s="80">
        <f t="shared" si="14"/>
        <v>0.94998000000000005</v>
      </c>
      <c r="AM168" s="80">
        <f t="shared" si="14"/>
        <v>0</v>
      </c>
      <c r="AN168" s="80">
        <f t="shared" si="14"/>
        <v>0</v>
      </c>
      <c r="AO168" s="80">
        <f t="shared" si="14"/>
        <v>0</v>
      </c>
      <c r="AP168" s="80">
        <f t="shared" si="14"/>
        <v>669.678</v>
      </c>
      <c r="AQ168" s="80">
        <f t="shared" si="14"/>
        <v>1087.9346600000001</v>
      </c>
      <c r="AR168" s="80">
        <f t="shared" si="14"/>
        <v>15</v>
      </c>
      <c r="AS168" s="80">
        <f t="shared" si="14"/>
        <v>29</v>
      </c>
      <c r="AT168" s="80">
        <f t="shared" si="14"/>
        <v>8</v>
      </c>
      <c r="AU168" s="80">
        <f t="shared" si="14"/>
        <v>4</v>
      </c>
      <c r="AV168" s="80">
        <f t="shared" si="14"/>
        <v>694</v>
      </c>
      <c r="AW168" s="80">
        <f t="shared" si="14"/>
        <v>100</v>
      </c>
      <c r="AX168" s="80">
        <f t="shared" si="14"/>
        <v>51</v>
      </c>
      <c r="AZ168" s="83"/>
      <c r="BA168" s="83"/>
      <c r="BB168" s="83"/>
    </row>
    <row r="169" spans="1:54" x14ac:dyDescent="0.2">
      <c r="A169" s="94" t="s">
        <v>24</v>
      </c>
      <c r="B169" s="82">
        <v>2012</v>
      </c>
      <c r="C169" s="80">
        <f t="shared" si="15"/>
        <v>58</v>
      </c>
      <c r="D169" s="80">
        <f t="shared" si="14"/>
        <v>19</v>
      </c>
      <c r="E169" s="80">
        <f t="shared" si="14"/>
        <v>32</v>
      </c>
      <c r="F169" s="80">
        <f t="shared" si="14"/>
        <v>25</v>
      </c>
      <c r="G169" s="80">
        <f t="shared" si="14"/>
        <v>12</v>
      </c>
      <c r="H169" s="80">
        <f t="shared" si="14"/>
        <v>0</v>
      </c>
      <c r="I169" s="80">
        <f t="shared" si="14"/>
        <v>2</v>
      </c>
      <c r="J169" s="80">
        <f t="shared" si="14"/>
        <v>0</v>
      </c>
      <c r="K169" s="80">
        <f t="shared" si="14"/>
        <v>2</v>
      </c>
      <c r="L169" s="80">
        <f t="shared" si="14"/>
        <v>0</v>
      </c>
      <c r="M169" s="80">
        <f t="shared" si="14"/>
        <v>13.2</v>
      </c>
      <c r="N169" s="81">
        <f t="shared" si="14"/>
        <v>7</v>
      </c>
      <c r="O169" s="81">
        <f t="shared" si="14"/>
        <v>0</v>
      </c>
      <c r="P169" s="81">
        <f t="shared" si="14"/>
        <v>5</v>
      </c>
      <c r="Q169" s="81">
        <f t="shared" si="14"/>
        <v>1.2</v>
      </c>
      <c r="R169" s="81">
        <f t="shared" si="14"/>
        <v>1702.0030000000002</v>
      </c>
      <c r="S169" s="80">
        <f t="shared" si="14"/>
        <v>9</v>
      </c>
      <c r="T169" s="80">
        <f t="shared" si="14"/>
        <v>2</v>
      </c>
      <c r="U169" s="80">
        <f t="shared" si="14"/>
        <v>0</v>
      </c>
      <c r="V169" s="80">
        <f t="shared" si="14"/>
        <v>11</v>
      </c>
      <c r="W169" s="80">
        <f t="shared" si="14"/>
        <v>5</v>
      </c>
      <c r="X169" s="80">
        <f t="shared" si="14"/>
        <v>0</v>
      </c>
      <c r="Y169" s="80">
        <f t="shared" si="14"/>
        <v>0</v>
      </c>
      <c r="Z169" s="80">
        <f t="shared" si="14"/>
        <v>5</v>
      </c>
      <c r="AA169" s="80">
        <f t="shared" si="14"/>
        <v>1</v>
      </c>
      <c r="AB169" s="80">
        <f t="shared" si="14"/>
        <v>1</v>
      </c>
      <c r="AC169" s="80">
        <f t="shared" si="14"/>
        <v>0</v>
      </c>
      <c r="AD169" s="80">
        <f t="shared" si="14"/>
        <v>1</v>
      </c>
      <c r="AE169" s="80">
        <f t="shared" si="14"/>
        <v>1</v>
      </c>
      <c r="AF169" s="80">
        <f t="shared" si="14"/>
        <v>75</v>
      </c>
      <c r="AG169" s="80">
        <f t="shared" si="14"/>
        <v>0</v>
      </c>
      <c r="AH169" s="80">
        <f t="shared" si="14"/>
        <v>0</v>
      </c>
      <c r="AI169" s="80">
        <f t="shared" si="14"/>
        <v>100</v>
      </c>
      <c r="AJ169" s="80">
        <f t="shared" si="14"/>
        <v>0</v>
      </c>
      <c r="AK169" s="80">
        <f t="shared" si="14"/>
        <v>0</v>
      </c>
      <c r="AL169" s="80">
        <f t="shared" si="14"/>
        <v>4.2756699999999999</v>
      </c>
      <c r="AM169" s="80">
        <f t="shared" si="14"/>
        <v>0</v>
      </c>
      <c r="AN169" s="80">
        <f t="shared" si="14"/>
        <v>0</v>
      </c>
      <c r="AO169" s="80">
        <f t="shared" si="14"/>
        <v>0</v>
      </c>
      <c r="AP169" s="80">
        <f t="shared" si="14"/>
        <v>0</v>
      </c>
      <c r="AQ169" s="80">
        <f t="shared" si="14"/>
        <v>179.27566999999999</v>
      </c>
      <c r="AR169" s="80">
        <f t="shared" si="14"/>
        <v>20</v>
      </c>
      <c r="AS169" s="80">
        <f t="shared" si="14"/>
        <v>19</v>
      </c>
      <c r="AT169" s="80">
        <f t="shared" si="14"/>
        <v>2</v>
      </c>
      <c r="AU169" s="80">
        <f t="shared" si="14"/>
        <v>4</v>
      </c>
      <c r="AV169" s="80">
        <f t="shared" ref="AV169:AX169" si="16">+AV124+AV133+AV142+AV151+AV160</f>
        <v>752</v>
      </c>
      <c r="AW169" s="80">
        <f t="shared" si="16"/>
        <v>37</v>
      </c>
      <c r="AX169" s="80">
        <f t="shared" si="16"/>
        <v>103</v>
      </c>
      <c r="AZ169" s="83"/>
      <c r="BA169" s="83"/>
      <c r="BB169" s="83"/>
    </row>
    <row r="170" spans="1:54" x14ac:dyDescent="0.2">
      <c r="A170" s="94" t="s">
        <v>24</v>
      </c>
      <c r="B170" s="82">
        <v>2013</v>
      </c>
      <c r="C170" s="80">
        <f t="shared" si="15"/>
        <v>72</v>
      </c>
      <c r="D170" s="80">
        <f t="shared" si="15"/>
        <v>32</v>
      </c>
      <c r="E170" s="80">
        <f t="shared" si="15"/>
        <v>31</v>
      </c>
      <c r="F170" s="80">
        <f t="shared" si="15"/>
        <v>15</v>
      </c>
      <c r="G170" s="80">
        <f t="shared" si="15"/>
        <v>6</v>
      </c>
      <c r="H170" s="80">
        <f t="shared" si="15"/>
        <v>0</v>
      </c>
      <c r="I170" s="80">
        <f t="shared" si="15"/>
        <v>1</v>
      </c>
      <c r="J170" s="80">
        <f t="shared" si="15"/>
        <v>0</v>
      </c>
      <c r="K170" s="80">
        <f t="shared" si="15"/>
        <v>7</v>
      </c>
      <c r="L170" s="80">
        <f t="shared" si="15"/>
        <v>2</v>
      </c>
      <c r="M170" s="80">
        <f t="shared" si="15"/>
        <v>9.3999999999999986</v>
      </c>
      <c r="N170" s="81">
        <f t="shared" si="15"/>
        <v>4.5</v>
      </c>
      <c r="O170" s="81">
        <f t="shared" si="15"/>
        <v>1</v>
      </c>
      <c r="P170" s="81">
        <f t="shared" si="15"/>
        <v>3.2</v>
      </c>
      <c r="Q170" s="81">
        <f t="shared" si="15"/>
        <v>0.7</v>
      </c>
      <c r="R170" s="81">
        <f t="shared" si="15"/>
        <v>7868.357</v>
      </c>
      <c r="S170" s="80">
        <f t="shared" ref="D170:BM172" si="17">+S125+S134+S143+S152+S161</f>
        <v>8</v>
      </c>
      <c r="T170" s="80">
        <f t="shared" si="17"/>
        <v>0</v>
      </c>
      <c r="U170" s="80">
        <f t="shared" si="17"/>
        <v>0</v>
      </c>
      <c r="V170" s="80">
        <f t="shared" si="17"/>
        <v>8</v>
      </c>
      <c r="W170" s="80">
        <f t="shared" si="17"/>
        <v>2</v>
      </c>
      <c r="X170" s="80">
        <f t="shared" si="17"/>
        <v>0</v>
      </c>
      <c r="Y170" s="80">
        <f t="shared" si="17"/>
        <v>0</v>
      </c>
      <c r="Z170" s="80">
        <f t="shared" si="17"/>
        <v>2</v>
      </c>
      <c r="AA170" s="80">
        <f t="shared" si="17"/>
        <v>0</v>
      </c>
      <c r="AB170" s="80">
        <f t="shared" si="17"/>
        <v>2</v>
      </c>
      <c r="AC170" s="80">
        <f t="shared" si="17"/>
        <v>0</v>
      </c>
      <c r="AD170" s="80">
        <f t="shared" si="17"/>
        <v>2</v>
      </c>
      <c r="AE170" s="80">
        <f t="shared" si="17"/>
        <v>1</v>
      </c>
      <c r="AF170" s="80">
        <f t="shared" si="17"/>
        <v>551</v>
      </c>
      <c r="AG170" s="80">
        <f t="shared" si="17"/>
        <v>0</v>
      </c>
      <c r="AH170" s="80">
        <f t="shared" si="17"/>
        <v>0</v>
      </c>
      <c r="AI170" s="80">
        <f t="shared" si="17"/>
        <v>275</v>
      </c>
      <c r="AJ170" s="80">
        <f t="shared" si="17"/>
        <v>0</v>
      </c>
      <c r="AK170" s="80">
        <f t="shared" si="17"/>
        <v>0</v>
      </c>
      <c r="AL170" s="80">
        <f t="shared" si="17"/>
        <v>19.63147</v>
      </c>
      <c r="AM170" s="80">
        <f t="shared" si="17"/>
        <v>0</v>
      </c>
      <c r="AN170" s="80">
        <f t="shared" si="17"/>
        <v>0</v>
      </c>
      <c r="AO170" s="80">
        <f t="shared" si="17"/>
        <v>0</v>
      </c>
      <c r="AP170" s="80">
        <f t="shared" si="17"/>
        <v>107.73333</v>
      </c>
      <c r="AQ170" s="80">
        <f t="shared" si="17"/>
        <v>953.36480000000006</v>
      </c>
      <c r="AR170" s="80">
        <f t="shared" si="17"/>
        <v>11</v>
      </c>
      <c r="AS170" s="80">
        <f t="shared" si="17"/>
        <v>24</v>
      </c>
      <c r="AT170" s="80">
        <f t="shared" si="17"/>
        <v>6</v>
      </c>
      <c r="AU170" s="80">
        <f t="shared" si="17"/>
        <v>1</v>
      </c>
      <c r="AV170" s="80">
        <f t="shared" si="17"/>
        <v>1013</v>
      </c>
      <c r="AW170" s="80">
        <f t="shared" si="17"/>
        <v>74</v>
      </c>
      <c r="AX170" s="80">
        <f t="shared" si="17"/>
        <v>115</v>
      </c>
      <c r="AZ170" s="83"/>
      <c r="BA170" s="83"/>
      <c r="BB170" s="83"/>
    </row>
    <row r="171" spans="1:54" x14ac:dyDescent="0.2">
      <c r="A171" s="95" t="s">
        <v>24</v>
      </c>
      <c r="B171" s="20">
        <v>2014</v>
      </c>
      <c r="C171" s="80">
        <f t="shared" si="15"/>
        <v>71</v>
      </c>
      <c r="D171" s="80">
        <f t="shared" si="17"/>
        <v>27</v>
      </c>
      <c r="E171" s="80">
        <f t="shared" si="17"/>
        <v>39</v>
      </c>
      <c r="F171" s="80">
        <f t="shared" si="17"/>
        <v>27</v>
      </c>
      <c r="G171" s="80">
        <f t="shared" si="17"/>
        <v>16</v>
      </c>
      <c r="H171" s="80">
        <f t="shared" si="17"/>
        <v>2</v>
      </c>
      <c r="I171" s="80">
        <f t="shared" si="17"/>
        <v>0</v>
      </c>
      <c r="J171" s="80">
        <f t="shared" si="17"/>
        <v>0</v>
      </c>
      <c r="K171" s="80">
        <f t="shared" si="17"/>
        <v>5</v>
      </c>
      <c r="L171" s="80">
        <f t="shared" si="17"/>
        <v>0</v>
      </c>
      <c r="M171" s="80">
        <f t="shared" si="17"/>
        <v>12.7</v>
      </c>
      <c r="N171" s="81">
        <f t="shared" si="17"/>
        <v>6.5</v>
      </c>
      <c r="O171" s="81">
        <f t="shared" si="17"/>
        <v>4</v>
      </c>
      <c r="P171" s="81">
        <f t="shared" si="17"/>
        <v>1</v>
      </c>
      <c r="Q171" s="81">
        <f t="shared" si="17"/>
        <v>1.2</v>
      </c>
      <c r="R171" s="81">
        <f t="shared" si="17"/>
        <v>7759.6040000000003</v>
      </c>
      <c r="S171" s="80">
        <f t="shared" si="17"/>
        <v>6</v>
      </c>
      <c r="T171" s="80">
        <f t="shared" si="17"/>
        <v>0</v>
      </c>
      <c r="U171" s="80">
        <f t="shared" si="17"/>
        <v>0</v>
      </c>
      <c r="V171" s="80">
        <f t="shared" si="17"/>
        <v>6</v>
      </c>
      <c r="W171" s="80">
        <f t="shared" si="17"/>
        <v>3</v>
      </c>
      <c r="X171" s="80">
        <f t="shared" si="17"/>
        <v>0</v>
      </c>
      <c r="Y171" s="80">
        <f t="shared" si="17"/>
        <v>0</v>
      </c>
      <c r="Z171" s="80">
        <f t="shared" si="17"/>
        <v>3</v>
      </c>
      <c r="AA171" s="80">
        <f t="shared" si="17"/>
        <v>4</v>
      </c>
      <c r="AB171" s="80">
        <f t="shared" si="17"/>
        <v>1</v>
      </c>
      <c r="AC171" s="80">
        <f t="shared" si="17"/>
        <v>0</v>
      </c>
      <c r="AD171" s="80">
        <f t="shared" si="17"/>
        <v>1</v>
      </c>
      <c r="AE171" s="80">
        <f t="shared" si="17"/>
        <v>0</v>
      </c>
      <c r="AF171" s="80">
        <f t="shared" si="17"/>
        <v>559.68600000000004</v>
      </c>
      <c r="AG171" s="80">
        <f t="shared" si="17"/>
        <v>0</v>
      </c>
      <c r="AH171" s="80">
        <f t="shared" si="17"/>
        <v>0</v>
      </c>
      <c r="AI171" s="80">
        <f t="shared" si="17"/>
        <v>100.05799999999999</v>
      </c>
      <c r="AJ171" s="80">
        <f t="shared" si="17"/>
        <v>0</v>
      </c>
      <c r="AK171" s="80">
        <f t="shared" si="17"/>
        <v>0</v>
      </c>
      <c r="AL171" s="80">
        <f t="shared" si="17"/>
        <v>23.721</v>
      </c>
      <c r="AM171" s="80">
        <f t="shared" si="17"/>
        <v>0</v>
      </c>
      <c r="AN171" s="80">
        <f t="shared" si="17"/>
        <v>0</v>
      </c>
      <c r="AO171" s="80">
        <f t="shared" si="17"/>
        <v>0</v>
      </c>
      <c r="AP171" s="80">
        <f t="shared" si="17"/>
        <v>165.99499999999998</v>
      </c>
      <c r="AQ171" s="80">
        <f t="shared" si="17"/>
        <v>701.93899999999996</v>
      </c>
      <c r="AR171" s="80">
        <f t="shared" si="17"/>
        <v>30</v>
      </c>
      <c r="AS171" s="80">
        <f t="shared" si="17"/>
        <v>29</v>
      </c>
      <c r="AT171" s="80">
        <f t="shared" si="17"/>
        <v>6</v>
      </c>
      <c r="AU171" s="80">
        <f t="shared" si="17"/>
        <v>5</v>
      </c>
      <c r="AV171" s="80">
        <f t="shared" si="17"/>
        <v>1240</v>
      </c>
      <c r="AW171" s="80">
        <f t="shared" si="17"/>
        <v>29</v>
      </c>
      <c r="AX171" s="80">
        <f t="shared" si="17"/>
        <v>26</v>
      </c>
      <c r="AZ171" s="83"/>
      <c r="BA171" s="83"/>
      <c r="BB171" s="83"/>
    </row>
    <row r="172" spans="1:54" ht="12.75" x14ac:dyDescent="0.2">
      <c r="A172" s="95" t="s">
        <v>24</v>
      </c>
      <c r="B172" s="20">
        <v>2015</v>
      </c>
      <c r="C172" s="80">
        <f>+C127+C136+C145+C154+C163</f>
        <v>70</v>
      </c>
      <c r="D172" s="80">
        <f t="shared" si="17"/>
        <v>28</v>
      </c>
      <c r="E172" s="80">
        <f t="shared" si="17"/>
        <v>42</v>
      </c>
      <c r="F172" s="80">
        <f t="shared" si="17"/>
        <v>20</v>
      </c>
      <c r="G172" s="80">
        <f t="shared" si="17"/>
        <v>11</v>
      </c>
      <c r="H172" s="80">
        <f t="shared" si="17"/>
        <v>3</v>
      </c>
      <c r="I172" s="80">
        <f t="shared" si="17"/>
        <v>1</v>
      </c>
      <c r="J172" s="80">
        <f t="shared" si="17"/>
        <v>0</v>
      </c>
      <c r="K172" s="80">
        <f t="shared" si="17"/>
        <v>10</v>
      </c>
      <c r="L172" s="80">
        <f t="shared" si="17"/>
        <v>0</v>
      </c>
      <c r="M172" s="80">
        <f t="shared" si="17"/>
        <v>15.75</v>
      </c>
      <c r="N172" s="81">
        <f t="shared" si="17"/>
        <v>10</v>
      </c>
      <c r="O172" s="81">
        <f t="shared" si="17"/>
        <v>5.05</v>
      </c>
      <c r="P172" s="81">
        <f t="shared" si="17"/>
        <v>0</v>
      </c>
      <c r="Q172" s="81">
        <f t="shared" si="17"/>
        <v>0.2</v>
      </c>
      <c r="R172" s="81">
        <f t="shared" si="17"/>
        <v>8205.9710000000014</v>
      </c>
      <c r="S172" s="80">
        <f t="shared" si="17"/>
        <v>8</v>
      </c>
      <c r="T172" s="80">
        <f t="shared" si="17"/>
        <v>2</v>
      </c>
      <c r="U172" s="80">
        <f t="shared" si="17"/>
        <v>0</v>
      </c>
      <c r="V172" s="80">
        <f t="shared" si="17"/>
        <v>10</v>
      </c>
      <c r="W172" s="80">
        <f t="shared" si="17"/>
        <v>7</v>
      </c>
      <c r="X172" s="80">
        <f t="shared" si="17"/>
        <v>0</v>
      </c>
      <c r="Y172" s="80">
        <f t="shared" si="17"/>
        <v>0</v>
      </c>
      <c r="Z172" s="80">
        <f t="shared" si="17"/>
        <v>7</v>
      </c>
      <c r="AA172" s="80">
        <f t="shared" si="17"/>
        <v>6</v>
      </c>
      <c r="AB172" s="80">
        <f t="shared" si="17"/>
        <v>3</v>
      </c>
      <c r="AC172" s="80">
        <f t="shared" si="17"/>
        <v>0</v>
      </c>
      <c r="AD172" s="80">
        <f t="shared" si="17"/>
        <v>3</v>
      </c>
      <c r="AE172" s="80">
        <f t="shared" si="17"/>
        <v>0</v>
      </c>
      <c r="AF172" s="80">
        <f t="shared" si="17"/>
        <v>605.25</v>
      </c>
      <c r="AG172" s="80">
        <f t="shared" si="17"/>
        <v>0</v>
      </c>
      <c r="AH172" s="80">
        <f t="shared" si="17"/>
        <v>0</v>
      </c>
      <c r="AI172" s="80">
        <f t="shared" si="17"/>
        <v>553.72900000000004</v>
      </c>
      <c r="AJ172" s="80">
        <f t="shared" si="17"/>
        <v>0</v>
      </c>
      <c r="AK172" s="80">
        <f t="shared" si="17"/>
        <v>0</v>
      </c>
      <c r="AL172" s="80">
        <f t="shared" si="17"/>
        <v>14.238</v>
      </c>
      <c r="AM172" s="80">
        <f t="shared" si="17"/>
        <v>0</v>
      </c>
      <c r="AN172" s="80">
        <f t="shared" si="17"/>
        <v>582</v>
      </c>
      <c r="AO172" s="80">
        <f t="shared" si="17"/>
        <v>0</v>
      </c>
      <c r="AP172" s="80">
        <f t="shared" si="17"/>
        <v>245.65300000000002</v>
      </c>
      <c r="AQ172" s="80">
        <f t="shared" si="17"/>
        <v>1419.4489999999998</v>
      </c>
      <c r="AR172" s="80">
        <f t="shared" si="17"/>
        <v>21</v>
      </c>
      <c r="AS172" s="80">
        <f t="shared" si="17"/>
        <v>40</v>
      </c>
      <c r="AT172" s="80">
        <f t="shared" si="17"/>
        <v>14</v>
      </c>
      <c r="AU172" s="80">
        <f t="shared" si="17"/>
        <v>3</v>
      </c>
      <c r="AV172" s="80">
        <f>+AV127+AV136+AV145+AV154</f>
        <v>1326</v>
      </c>
      <c r="AW172" s="80">
        <f t="shared" ref="AW172:AX172" si="18">+AW127+AW136+AW145+AW154</f>
        <v>32</v>
      </c>
      <c r="AX172" s="80">
        <f t="shared" si="18"/>
        <v>56</v>
      </c>
      <c r="AZ172" s="84"/>
      <c r="BA172" s="83"/>
      <c r="BB172" s="89"/>
    </row>
    <row r="173" spans="1:54" x14ac:dyDescent="0.2">
      <c r="A173" s="97"/>
      <c r="B173" s="2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81"/>
      <c r="P173" s="81"/>
      <c r="Q173" s="81"/>
      <c r="R173" s="81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Z173" s="83"/>
    </row>
    <row r="174" spans="1:54" x14ac:dyDescent="0.2">
      <c r="A174" s="97" t="s">
        <v>25</v>
      </c>
      <c r="B174" s="20">
        <v>2007</v>
      </c>
      <c r="C174" s="80">
        <f t="shared" ref="C174:J182" si="19">+C164+C108+C79</f>
        <v>358</v>
      </c>
      <c r="D174" s="80">
        <f t="shared" si="19"/>
        <v>43</v>
      </c>
      <c r="E174" s="80">
        <f t="shared" si="19"/>
        <v>215</v>
      </c>
      <c r="F174" s="80">
        <f t="shared" si="19"/>
        <v>131</v>
      </c>
      <c r="G174" s="80">
        <f t="shared" si="19"/>
        <v>12</v>
      </c>
      <c r="H174" s="80"/>
      <c r="I174" s="80"/>
      <c r="J174" s="80"/>
      <c r="K174" s="80">
        <f t="shared" ref="K174:K182" si="20">+K164+K108+K79</f>
        <v>13</v>
      </c>
      <c r="L174" s="80"/>
      <c r="M174" s="80">
        <f t="shared" ref="M174:AA182" si="21">+M164+M108+M79</f>
        <v>58.15</v>
      </c>
      <c r="N174" s="81">
        <f t="shared" si="21"/>
        <v>26.6</v>
      </c>
      <c r="O174" s="81">
        <f t="shared" si="21"/>
        <v>13.3</v>
      </c>
      <c r="P174" s="81">
        <f t="shared" si="21"/>
        <v>10.3</v>
      </c>
      <c r="Q174" s="81">
        <f t="shared" si="21"/>
        <v>7.95</v>
      </c>
      <c r="R174" s="81">
        <f t="shared" si="21"/>
        <v>34364</v>
      </c>
      <c r="S174" s="80">
        <f t="shared" si="21"/>
        <v>20</v>
      </c>
      <c r="T174" s="80">
        <f t="shared" si="21"/>
        <v>10</v>
      </c>
      <c r="U174" s="80">
        <f t="shared" si="21"/>
        <v>0</v>
      </c>
      <c r="V174" s="80">
        <f t="shared" si="21"/>
        <v>30</v>
      </c>
      <c r="W174" s="80"/>
      <c r="X174" s="80"/>
      <c r="Y174" s="80"/>
      <c r="Z174" s="80">
        <f t="shared" ref="Z174:AL182" si="22">+Z164+Z108+Z79</f>
        <v>53</v>
      </c>
      <c r="AA174" s="80">
        <f t="shared" si="22"/>
        <v>6</v>
      </c>
      <c r="AB174" s="80">
        <f t="shared" si="22"/>
        <v>9</v>
      </c>
      <c r="AC174" s="80">
        <f t="shared" si="22"/>
        <v>0</v>
      </c>
      <c r="AD174" s="80">
        <f t="shared" si="22"/>
        <v>9</v>
      </c>
      <c r="AE174" s="80">
        <f t="shared" si="22"/>
        <v>9</v>
      </c>
      <c r="AF174" s="80">
        <f t="shared" si="22"/>
        <v>19677</v>
      </c>
      <c r="AG174" s="80">
        <f t="shared" si="22"/>
        <v>10560</v>
      </c>
      <c r="AH174" s="80">
        <f t="shared" si="22"/>
        <v>0</v>
      </c>
      <c r="AI174" s="80">
        <f t="shared" si="22"/>
        <v>4427</v>
      </c>
      <c r="AJ174" s="80" t="s">
        <v>6</v>
      </c>
      <c r="AK174" s="80" t="s">
        <v>6</v>
      </c>
      <c r="AL174" s="80" t="s">
        <v>6</v>
      </c>
      <c r="AM174" s="80" t="s">
        <v>6</v>
      </c>
      <c r="AN174" s="80">
        <f>+AN164+AN108+AN79</f>
        <v>35</v>
      </c>
      <c r="AO174" s="80" t="s">
        <v>6</v>
      </c>
      <c r="AP174" s="80">
        <f t="shared" ref="AP174:AX182" si="23">+AP164+AP108+AP79</f>
        <v>3136</v>
      </c>
      <c r="AQ174" s="80">
        <f t="shared" si="23"/>
        <v>37835</v>
      </c>
      <c r="AR174" s="80">
        <f t="shared" si="23"/>
        <v>71</v>
      </c>
      <c r="AS174" s="80">
        <f t="shared" si="23"/>
        <v>101</v>
      </c>
      <c r="AT174" s="80">
        <f t="shared" si="23"/>
        <v>38</v>
      </c>
      <c r="AU174" s="80">
        <f t="shared" si="23"/>
        <v>42</v>
      </c>
      <c r="AV174" s="80" t="s">
        <v>6</v>
      </c>
      <c r="AW174" s="80" t="s">
        <v>6</v>
      </c>
      <c r="AX174" s="80" t="s">
        <v>6</v>
      </c>
      <c r="AZ174" s="83"/>
    </row>
    <row r="175" spans="1:54" x14ac:dyDescent="0.2">
      <c r="A175" s="97" t="s">
        <v>25</v>
      </c>
      <c r="B175" s="20">
        <v>2008</v>
      </c>
      <c r="C175" s="80">
        <f t="shared" si="19"/>
        <v>296</v>
      </c>
      <c r="D175" s="80">
        <f t="shared" si="19"/>
        <v>45</v>
      </c>
      <c r="E175" s="80">
        <f t="shared" si="19"/>
        <v>169</v>
      </c>
      <c r="F175" s="80">
        <f t="shared" si="19"/>
        <v>128</v>
      </c>
      <c r="G175" s="80">
        <f t="shared" si="19"/>
        <v>15</v>
      </c>
      <c r="H175" s="80"/>
      <c r="I175" s="80"/>
      <c r="J175" s="80"/>
      <c r="K175" s="80">
        <f t="shared" si="20"/>
        <v>11</v>
      </c>
      <c r="L175" s="80"/>
      <c r="M175" s="80">
        <f t="shared" si="21"/>
        <v>54.17</v>
      </c>
      <c r="N175" s="81">
        <f t="shared" si="21"/>
        <v>17.46</v>
      </c>
      <c r="O175" s="81">
        <f t="shared" si="21"/>
        <v>13.7</v>
      </c>
      <c r="P175" s="81">
        <f t="shared" si="21"/>
        <v>15.4</v>
      </c>
      <c r="Q175" s="81">
        <f t="shared" si="21"/>
        <v>8.36</v>
      </c>
      <c r="R175" s="81">
        <f t="shared" si="21"/>
        <v>38924</v>
      </c>
      <c r="S175" s="80">
        <f t="shared" si="21"/>
        <v>26</v>
      </c>
      <c r="T175" s="80">
        <f t="shared" si="21"/>
        <v>10</v>
      </c>
      <c r="U175" s="80">
        <f t="shared" si="21"/>
        <v>0</v>
      </c>
      <c r="V175" s="80">
        <f t="shared" si="21"/>
        <v>36</v>
      </c>
      <c r="W175" s="80"/>
      <c r="X175" s="80"/>
      <c r="Y175" s="80"/>
      <c r="Z175" s="80">
        <f t="shared" si="22"/>
        <v>38</v>
      </c>
      <c r="AA175" s="80">
        <f t="shared" si="22"/>
        <v>16</v>
      </c>
      <c r="AB175" s="80">
        <f t="shared" si="22"/>
        <v>9</v>
      </c>
      <c r="AC175" s="80">
        <f t="shared" si="22"/>
        <v>3</v>
      </c>
      <c r="AD175" s="80">
        <f t="shared" si="22"/>
        <v>12</v>
      </c>
      <c r="AE175" s="80">
        <f t="shared" si="22"/>
        <v>5</v>
      </c>
      <c r="AF175" s="80">
        <f t="shared" si="22"/>
        <v>57194</v>
      </c>
      <c r="AG175" s="80">
        <f t="shared" si="22"/>
        <v>9567</v>
      </c>
      <c r="AH175" s="80">
        <f t="shared" si="22"/>
        <v>0</v>
      </c>
      <c r="AI175" s="80">
        <f t="shared" si="22"/>
        <v>5562</v>
      </c>
      <c r="AJ175" s="80">
        <f t="shared" si="22"/>
        <v>613</v>
      </c>
      <c r="AK175" s="80" t="s">
        <v>6</v>
      </c>
      <c r="AL175" s="80" t="s">
        <v>6</v>
      </c>
      <c r="AM175" s="80">
        <f t="shared" ref="AM175:AO182" si="24">+AM165+AM109+AM80</f>
        <v>6722</v>
      </c>
      <c r="AN175" s="80" t="s">
        <v>6</v>
      </c>
      <c r="AO175" s="80" t="s">
        <v>6</v>
      </c>
      <c r="AP175" s="80">
        <f t="shared" si="23"/>
        <v>2893</v>
      </c>
      <c r="AQ175" s="80">
        <f t="shared" si="23"/>
        <v>82551</v>
      </c>
      <c r="AR175" s="80">
        <f t="shared" si="23"/>
        <v>80</v>
      </c>
      <c r="AS175" s="80">
        <f t="shared" si="23"/>
        <v>106</v>
      </c>
      <c r="AT175" s="80">
        <f t="shared" si="23"/>
        <v>41</v>
      </c>
      <c r="AU175" s="80">
        <f t="shared" si="23"/>
        <v>33</v>
      </c>
      <c r="AV175" s="80" t="s">
        <v>6</v>
      </c>
      <c r="AW175" s="80" t="s">
        <v>6</v>
      </c>
      <c r="AX175" s="80" t="s">
        <v>6</v>
      </c>
    </row>
    <row r="176" spans="1:54" x14ac:dyDescent="0.2">
      <c r="A176" s="97" t="s">
        <v>25</v>
      </c>
      <c r="B176" s="20">
        <v>2009</v>
      </c>
      <c r="C176" s="80">
        <f t="shared" si="19"/>
        <v>291</v>
      </c>
      <c r="D176" s="80">
        <f t="shared" si="19"/>
        <v>58</v>
      </c>
      <c r="E176" s="80">
        <f t="shared" si="19"/>
        <v>189</v>
      </c>
      <c r="F176" s="80">
        <f t="shared" si="19"/>
        <v>129</v>
      </c>
      <c r="G176" s="80">
        <f t="shared" si="19"/>
        <v>30</v>
      </c>
      <c r="H176" s="80"/>
      <c r="I176" s="80"/>
      <c r="J176" s="80"/>
      <c r="K176" s="80">
        <f t="shared" si="20"/>
        <v>16</v>
      </c>
      <c r="L176" s="80"/>
      <c r="M176" s="80">
        <f t="shared" si="21"/>
        <v>66.210000000000008</v>
      </c>
      <c r="N176" s="81">
        <f t="shared" si="21"/>
        <v>19.350000000000001</v>
      </c>
      <c r="O176" s="81">
        <f t="shared" si="21"/>
        <v>18.2</v>
      </c>
      <c r="P176" s="81">
        <f t="shared" si="21"/>
        <v>19.16</v>
      </c>
      <c r="Q176" s="81">
        <f t="shared" si="21"/>
        <v>9.5</v>
      </c>
      <c r="R176" s="81">
        <f t="shared" si="21"/>
        <v>46387</v>
      </c>
      <c r="S176" s="80">
        <f t="shared" si="21"/>
        <v>23</v>
      </c>
      <c r="T176" s="80">
        <f t="shared" si="21"/>
        <v>9</v>
      </c>
      <c r="U176" s="80">
        <f t="shared" si="21"/>
        <v>0</v>
      </c>
      <c r="V176" s="80">
        <f t="shared" si="21"/>
        <v>32</v>
      </c>
      <c r="W176" s="80"/>
      <c r="X176" s="80"/>
      <c r="Y176" s="80"/>
      <c r="Z176" s="80">
        <f t="shared" si="22"/>
        <v>41</v>
      </c>
      <c r="AA176" s="80">
        <f t="shared" si="22"/>
        <v>1</v>
      </c>
      <c r="AB176" s="80">
        <f t="shared" si="22"/>
        <v>7</v>
      </c>
      <c r="AC176" s="80">
        <f t="shared" si="22"/>
        <v>0</v>
      </c>
      <c r="AD176" s="80">
        <f t="shared" si="22"/>
        <v>8</v>
      </c>
      <c r="AE176" s="80">
        <f t="shared" si="22"/>
        <v>8</v>
      </c>
      <c r="AF176" s="80">
        <f t="shared" si="22"/>
        <v>57560</v>
      </c>
      <c r="AG176" s="80">
        <f t="shared" si="22"/>
        <v>9749</v>
      </c>
      <c r="AH176" s="80">
        <f t="shared" si="22"/>
        <v>0</v>
      </c>
      <c r="AI176" s="80">
        <f t="shared" si="22"/>
        <v>3658</v>
      </c>
      <c r="AJ176" s="80">
        <f t="shared" si="22"/>
        <v>2227</v>
      </c>
      <c r="AK176" s="80">
        <f t="shared" si="22"/>
        <v>0</v>
      </c>
      <c r="AL176" s="80">
        <f t="shared" si="22"/>
        <v>92.94</v>
      </c>
      <c r="AM176" s="80">
        <f t="shared" si="24"/>
        <v>6722</v>
      </c>
      <c r="AN176" s="80">
        <f t="shared" si="24"/>
        <v>0</v>
      </c>
      <c r="AO176" s="80">
        <f t="shared" si="24"/>
        <v>0</v>
      </c>
      <c r="AP176" s="80">
        <f t="shared" si="23"/>
        <v>9795</v>
      </c>
      <c r="AQ176" s="80">
        <f t="shared" si="23"/>
        <v>83083</v>
      </c>
      <c r="AR176" s="80">
        <f t="shared" si="23"/>
        <v>109</v>
      </c>
      <c r="AS176" s="80">
        <f t="shared" si="23"/>
        <v>107</v>
      </c>
      <c r="AT176" s="80">
        <f t="shared" si="23"/>
        <v>51</v>
      </c>
      <c r="AU176" s="80">
        <f t="shared" si="23"/>
        <v>35</v>
      </c>
      <c r="AV176" s="80" t="s">
        <v>6</v>
      </c>
      <c r="AW176" s="80" t="s">
        <v>6</v>
      </c>
      <c r="AX176" s="80" t="s">
        <v>6</v>
      </c>
    </row>
    <row r="177" spans="1:61" x14ac:dyDescent="0.2">
      <c r="A177" s="97" t="s">
        <v>25</v>
      </c>
      <c r="B177" s="20">
        <v>2010</v>
      </c>
      <c r="C177" s="80">
        <f t="shared" si="19"/>
        <v>328</v>
      </c>
      <c r="D177" s="80">
        <f t="shared" si="19"/>
        <v>62</v>
      </c>
      <c r="E177" s="80">
        <f t="shared" si="19"/>
        <v>195</v>
      </c>
      <c r="F177" s="80">
        <f t="shared" si="19"/>
        <v>122</v>
      </c>
      <c r="G177" s="80">
        <f t="shared" si="19"/>
        <v>26</v>
      </c>
      <c r="H177" s="80"/>
      <c r="I177" s="80"/>
      <c r="J177" s="80"/>
      <c r="K177" s="80">
        <f t="shared" si="20"/>
        <v>13</v>
      </c>
      <c r="L177" s="80"/>
      <c r="M177" s="80">
        <f t="shared" si="21"/>
        <v>67.75</v>
      </c>
      <c r="N177" s="81">
        <f t="shared" si="21"/>
        <v>20.350000000000001</v>
      </c>
      <c r="O177" s="81">
        <f t="shared" si="21"/>
        <v>20.2</v>
      </c>
      <c r="P177" s="81">
        <f t="shared" si="21"/>
        <v>17.899999999999999</v>
      </c>
      <c r="Q177" s="81">
        <f t="shared" si="21"/>
        <v>10.3</v>
      </c>
      <c r="R177" s="81">
        <f t="shared" si="21"/>
        <v>42123</v>
      </c>
      <c r="S177" s="80">
        <f t="shared" si="21"/>
        <v>35</v>
      </c>
      <c r="T177" s="80">
        <f t="shared" si="21"/>
        <v>18</v>
      </c>
      <c r="U177" s="80">
        <f t="shared" si="21"/>
        <v>0</v>
      </c>
      <c r="V177" s="80">
        <f t="shared" si="21"/>
        <v>53</v>
      </c>
      <c r="W177" s="80"/>
      <c r="X177" s="80"/>
      <c r="Y177" s="80"/>
      <c r="Z177" s="80">
        <f t="shared" si="22"/>
        <v>36</v>
      </c>
      <c r="AA177" s="80">
        <f t="shared" si="22"/>
        <v>14</v>
      </c>
      <c r="AB177" s="80">
        <f t="shared" si="22"/>
        <v>10</v>
      </c>
      <c r="AC177" s="80">
        <f t="shared" si="22"/>
        <v>1</v>
      </c>
      <c r="AD177" s="80">
        <f t="shared" si="22"/>
        <v>11</v>
      </c>
      <c r="AE177" s="80">
        <f t="shared" si="22"/>
        <v>8</v>
      </c>
      <c r="AF177" s="80">
        <f t="shared" si="22"/>
        <v>64763</v>
      </c>
      <c r="AG177" s="80">
        <f t="shared" si="22"/>
        <v>9677</v>
      </c>
      <c r="AH177" s="80">
        <f t="shared" si="22"/>
        <v>0</v>
      </c>
      <c r="AI177" s="80">
        <f t="shared" si="22"/>
        <v>10856</v>
      </c>
      <c r="AJ177" s="80">
        <f t="shared" si="22"/>
        <v>1936</v>
      </c>
      <c r="AK177" s="80">
        <f t="shared" si="22"/>
        <v>0</v>
      </c>
      <c r="AL177" s="80">
        <f t="shared" si="22"/>
        <v>70</v>
      </c>
      <c r="AM177" s="80">
        <f t="shared" si="24"/>
        <v>17625</v>
      </c>
      <c r="AN177" s="80">
        <f t="shared" si="24"/>
        <v>0</v>
      </c>
      <c r="AO177" s="80">
        <f t="shared" si="24"/>
        <v>0</v>
      </c>
      <c r="AP177" s="80">
        <f t="shared" si="23"/>
        <v>6118</v>
      </c>
      <c r="AQ177" s="80">
        <f t="shared" si="23"/>
        <v>110401</v>
      </c>
      <c r="AR177" s="80">
        <f t="shared" si="23"/>
        <v>119</v>
      </c>
      <c r="AS177" s="80">
        <f t="shared" si="23"/>
        <v>127</v>
      </c>
      <c r="AT177" s="80">
        <f t="shared" si="23"/>
        <v>46</v>
      </c>
      <c r="AU177" s="80">
        <f t="shared" si="23"/>
        <v>45</v>
      </c>
      <c r="AV177" s="80">
        <f t="shared" si="23"/>
        <v>1879</v>
      </c>
      <c r="AW177" s="80">
        <f t="shared" si="23"/>
        <v>858</v>
      </c>
      <c r="AX177" s="80">
        <f t="shared" si="23"/>
        <v>1057</v>
      </c>
    </row>
    <row r="178" spans="1:61" x14ac:dyDescent="0.2">
      <c r="A178" s="97" t="s">
        <v>25</v>
      </c>
      <c r="B178" s="20">
        <v>2011</v>
      </c>
      <c r="C178" s="80">
        <f t="shared" si="19"/>
        <v>365</v>
      </c>
      <c r="D178" s="80">
        <f t="shared" si="19"/>
        <v>63</v>
      </c>
      <c r="E178" s="80">
        <f t="shared" si="19"/>
        <v>214</v>
      </c>
      <c r="F178" s="80">
        <f t="shared" si="19"/>
        <v>171</v>
      </c>
      <c r="G178" s="80">
        <f t="shared" si="19"/>
        <v>42</v>
      </c>
      <c r="H178" s="80"/>
      <c r="I178" s="80"/>
      <c r="J178" s="80"/>
      <c r="K178" s="80">
        <f t="shared" si="20"/>
        <v>45</v>
      </c>
      <c r="L178" s="80"/>
      <c r="M178" s="80">
        <f t="shared" si="21"/>
        <v>66.699999999999989</v>
      </c>
      <c r="N178" s="81">
        <f t="shared" si="21"/>
        <v>21.45</v>
      </c>
      <c r="O178" s="81">
        <f t="shared" si="21"/>
        <v>16.2</v>
      </c>
      <c r="P178" s="81">
        <f t="shared" si="21"/>
        <v>19.75</v>
      </c>
      <c r="Q178" s="81">
        <f t="shared" si="21"/>
        <v>9.3000000000000007</v>
      </c>
      <c r="R178" s="81">
        <f t="shared" si="21"/>
        <v>46103.630820000006</v>
      </c>
      <c r="S178" s="80">
        <f t="shared" si="21"/>
        <v>54</v>
      </c>
      <c r="T178" s="80">
        <f t="shared" si="21"/>
        <v>12</v>
      </c>
      <c r="U178" s="80">
        <f t="shared" si="21"/>
        <v>0</v>
      </c>
      <c r="V178" s="80">
        <f t="shared" si="21"/>
        <v>66</v>
      </c>
      <c r="W178" s="80"/>
      <c r="X178" s="80"/>
      <c r="Y178" s="80"/>
      <c r="Z178" s="80">
        <f t="shared" si="22"/>
        <v>27</v>
      </c>
      <c r="AA178" s="80">
        <f t="shared" si="22"/>
        <v>14</v>
      </c>
      <c r="AB178" s="80">
        <f t="shared" si="22"/>
        <v>8</v>
      </c>
      <c r="AC178" s="80">
        <f t="shared" si="22"/>
        <v>0</v>
      </c>
      <c r="AD178" s="80">
        <f t="shared" si="22"/>
        <v>8</v>
      </c>
      <c r="AE178" s="80">
        <f t="shared" si="22"/>
        <v>6</v>
      </c>
      <c r="AF178" s="80">
        <f t="shared" si="22"/>
        <v>45806.742299999998</v>
      </c>
      <c r="AG178" s="80">
        <f t="shared" si="22"/>
        <v>10875.825000000001</v>
      </c>
      <c r="AH178" s="80">
        <f t="shared" si="22"/>
        <v>0</v>
      </c>
      <c r="AI178" s="80">
        <f t="shared" si="22"/>
        <v>1190.59392</v>
      </c>
      <c r="AJ178" s="80">
        <f t="shared" si="22"/>
        <v>2114.3528000000001</v>
      </c>
      <c r="AK178" s="80">
        <f t="shared" si="22"/>
        <v>0</v>
      </c>
      <c r="AL178" s="80">
        <f t="shared" si="22"/>
        <v>2.923</v>
      </c>
      <c r="AM178" s="80">
        <f t="shared" si="24"/>
        <v>560.20000000000005</v>
      </c>
      <c r="AN178" s="80">
        <f t="shared" si="24"/>
        <v>0</v>
      </c>
      <c r="AO178" s="80">
        <f t="shared" si="24"/>
        <v>630</v>
      </c>
      <c r="AP178" s="80">
        <f t="shared" si="23"/>
        <v>6409.998450000001</v>
      </c>
      <c r="AQ178" s="80">
        <f t="shared" si="23"/>
        <v>67590.635470000008</v>
      </c>
      <c r="AR178" s="80">
        <f t="shared" si="23"/>
        <v>116</v>
      </c>
      <c r="AS178" s="80">
        <f t="shared" si="23"/>
        <v>169</v>
      </c>
      <c r="AT178" s="80">
        <f t="shared" si="23"/>
        <v>59</v>
      </c>
      <c r="AU178" s="80">
        <f t="shared" si="23"/>
        <v>47</v>
      </c>
      <c r="AV178" s="80">
        <f t="shared" si="23"/>
        <v>1999</v>
      </c>
      <c r="AW178" s="80">
        <f t="shared" si="23"/>
        <v>960</v>
      </c>
      <c r="AX178" s="80">
        <f t="shared" si="23"/>
        <v>1006</v>
      </c>
      <c r="AZ178" s="83"/>
    </row>
    <row r="179" spans="1:61" x14ac:dyDescent="0.2">
      <c r="A179" s="97" t="s">
        <v>25</v>
      </c>
      <c r="B179" s="20">
        <v>2012</v>
      </c>
      <c r="C179" s="80">
        <f t="shared" si="19"/>
        <v>438</v>
      </c>
      <c r="D179" s="80">
        <f t="shared" si="19"/>
        <v>61</v>
      </c>
      <c r="E179" s="80">
        <f t="shared" si="19"/>
        <v>264</v>
      </c>
      <c r="F179" s="80">
        <f t="shared" si="19"/>
        <v>175</v>
      </c>
      <c r="G179" s="80">
        <f t="shared" si="19"/>
        <v>36</v>
      </c>
      <c r="H179" s="80">
        <f t="shared" si="19"/>
        <v>12</v>
      </c>
      <c r="I179" s="80">
        <f t="shared" si="19"/>
        <v>6</v>
      </c>
      <c r="J179" s="80">
        <f t="shared" si="19"/>
        <v>2</v>
      </c>
      <c r="K179" s="80">
        <f t="shared" si="20"/>
        <v>37</v>
      </c>
      <c r="L179" s="80">
        <f>+L169+L113+L84</f>
        <v>9</v>
      </c>
      <c r="M179" s="80">
        <f t="shared" si="21"/>
        <v>84.75</v>
      </c>
      <c r="N179" s="81">
        <f t="shared" si="21"/>
        <v>35.450000000000003</v>
      </c>
      <c r="O179" s="81">
        <f t="shared" si="21"/>
        <v>12.1</v>
      </c>
      <c r="P179" s="81">
        <f t="shared" si="21"/>
        <v>27</v>
      </c>
      <c r="Q179" s="81">
        <f t="shared" si="21"/>
        <v>10.199999999999999</v>
      </c>
      <c r="R179" s="81">
        <f t="shared" si="21"/>
        <v>39965.327869999994</v>
      </c>
      <c r="S179" s="80">
        <f t="shared" si="21"/>
        <v>43</v>
      </c>
      <c r="T179" s="80">
        <f t="shared" si="21"/>
        <v>9</v>
      </c>
      <c r="U179" s="80">
        <f t="shared" si="21"/>
        <v>1</v>
      </c>
      <c r="V179" s="80">
        <f t="shared" si="21"/>
        <v>53</v>
      </c>
      <c r="W179" s="80">
        <f t="shared" si="21"/>
        <v>46</v>
      </c>
      <c r="X179" s="80">
        <f t="shared" si="21"/>
        <v>0</v>
      </c>
      <c r="Y179" s="80">
        <f t="shared" si="21"/>
        <v>0</v>
      </c>
      <c r="Z179" s="80">
        <f t="shared" si="21"/>
        <v>46</v>
      </c>
      <c r="AA179" s="80">
        <f t="shared" si="21"/>
        <v>9</v>
      </c>
      <c r="AB179" s="80">
        <v>14</v>
      </c>
      <c r="AC179" s="80">
        <f>+AC169+AC113+AC84</f>
        <v>4</v>
      </c>
      <c r="AD179" s="80">
        <v>18</v>
      </c>
      <c r="AE179" s="80">
        <f t="shared" si="22"/>
        <v>8</v>
      </c>
      <c r="AF179" s="80">
        <f t="shared" si="22"/>
        <v>69590.223129999998</v>
      </c>
      <c r="AG179" s="80">
        <f t="shared" si="22"/>
        <v>11613.34001</v>
      </c>
      <c r="AH179" s="80">
        <f t="shared" si="22"/>
        <v>0</v>
      </c>
      <c r="AI179" s="80">
        <f t="shared" si="22"/>
        <v>2882.7415700000001</v>
      </c>
      <c r="AJ179" s="80">
        <f t="shared" si="22"/>
        <v>0</v>
      </c>
      <c r="AK179" s="80">
        <f t="shared" si="22"/>
        <v>0</v>
      </c>
      <c r="AL179" s="80">
        <f t="shared" si="22"/>
        <v>46.073009999999996</v>
      </c>
      <c r="AM179" s="80">
        <f t="shared" si="24"/>
        <v>0</v>
      </c>
      <c r="AN179" s="80">
        <f t="shared" si="24"/>
        <v>0</v>
      </c>
      <c r="AO179" s="80">
        <f t="shared" si="24"/>
        <v>0</v>
      </c>
      <c r="AP179" s="80">
        <f t="shared" si="23"/>
        <v>4564.8159900000001</v>
      </c>
      <c r="AQ179" s="80">
        <f t="shared" si="23"/>
        <v>88697.193710000007</v>
      </c>
      <c r="AR179" s="80">
        <f t="shared" si="23"/>
        <v>118</v>
      </c>
      <c r="AS179" s="80">
        <f t="shared" si="23"/>
        <v>225</v>
      </c>
      <c r="AT179" s="80">
        <f t="shared" si="23"/>
        <v>68</v>
      </c>
      <c r="AU179" s="80">
        <f t="shared" si="23"/>
        <v>49</v>
      </c>
      <c r="AV179" s="80">
        <f t="shared" si="23"/>
        <v>2352</v>
      </c>
      <c r="AW179" s="80">
        <f t="shared" si="23"/>
        <v>889</v>
      </c>
      <c r="AX179" s="80">
        <f t="shared" si="23"/>
        <v>1197</v>
      </c>
      <c r="AZ179" s="83"/>
    </row>
    <row r="180" spans="1:61" x14ac:dyDescent="0.2">
      <c r="A180" s="97" t="s">
        <v>25</v>
      </c>
      <c r="B180" s="82">
        <v>2013</v>
      </c>
      <c r="C180" s="80">
        <f t="shared" si="19"/>
        <v>484</v>
      </c>
      <c r="D180" s="80">
        <f t="shared" si="19"/>
        <v>75</v>
      </c>
      <c r="E180" s="80">
        <f t="shared" si="19"/>
        <v>305</v>
      </c>
      <c r="F180" s="80">
        <f t="shared" si="19"/>
        <v>198</v>
      </c>
      <c r="G180" s="80">
        <f t="shared" si="19"/>
        <v>30</v>
      </c>
      <c r="H180" s="80">
        <f t="shared" si="19"/>
        <v>16</v>
      </c>
      <c r="I180" s="80">
        <f t="shared" si="19"/>
        <v>11</v>
      </c>
      <c r="J180" s="80">
        <f t="shared" si="19"/>
        <v>10</v>
      </c>
      <c r="K180" s="80">
        <f t="shared" si="20"/>
        <v>47</v>
      </c>
      <c r="L180" s="80">
        <f>+L170+L114+L85</f>
        <v>2</v>
      </c>
      <c r="M180" s="80">
        <f t="shared" si="21"/>
        <v>85.65</v>
      </c>
      <c r="N180" s="81">
        <f t="shared" si="21"/>
        <v>36.549999999999997</v>
      </c>
      <c r="O180" s="81">
        <f t="shared" si="21"/>
        <v>11.1</v>
      </c>
      <c r="P180" s="81">
        <f t="shared" si="21"/>
        <v>28.2</v>
      </c>
      <c r="Q180" s="81">
        <f t="shared" si="21"/>
        <v>9.7999999999999989</v>
      </c>
      <c r="R180" s="81">
        <f t="shared" si="21"/>
        <v>58742.10557</v>
      </c>
      <c r="S180" s="80">
        <f t="shared" si="21"/>
        <v>53</v>
      </c>
      <c r="T180" s="80">
        <f t="shared" si="21"/>
        <v>7</v>
      </c>
      <c r="U180" s="80">
        <f t="shared" si="21"/>
        <v>9</v>
      </c>
      <c r="V180" s="80">
        <f t="shared" si="21"/>
        <v>69</v>
      </c>
      <c r="W180" s="80">
        <f t="shared" si="21"/>
        <v>42</v>
      </c>
      <c r="X180" s="80">
        <f t="shared" si="21"/>
        <v>0</v>
      </c>
      <c r="Y180" s="80">
        <f t="shared" si="21"/>
        <v>0</v>
      </c>
      <c r="Z180" s="80">
        <f t="shared" si="21"/>
        <v>42</v>
      </c>
      <c r="AA180" s="80">
        <f t="shared" si="21"/>
        <v>9</v>
      </c>
      <c r="AB180" s="80">
        <v>14</v>
      </c>
      <c r="AC180" s="80">
        <f>+AC170+AC114+AC85</f>
        <v>1</v>
      </c>
      <c r="AD180" s="80">
        <v>15</v>
      </c>
      <c r="AE180" s="80">
        <f t="shared" si="22"/>
        <v>11</v>
      </c>
      <c r="AF180" s="80">
        <f t="shared" si="22"/>
        <v>94794.698999999993</v>
      </c>
      <c r="AG180" s="80">
        <f t="shared" si="22"/>
        <v>9038.5115100000003</v>
      </c>
      <c r="AH180" s="80">
        <f t="shared" si="22"/>
        <v>0</v>
      </c>
      <c r="AI180" s="80">
        <f t="shared" si="22"/>
        <v>5887.94074</v>
      </c>
      <c r="AJ180" s="80">
        <f t="shared" si="22"/>
        <v>0</v>
      </c>
      <c r="AK180" s="80">
        <f t="shared" si="22"/>
        <v>0</v>
      </c>
      <c r="AL180" s="80">
        <f t="shared" si="22"/>
        <v>44.646470000000001</v>
      </c>
      <c r="AM180" s="80">
        <f t="shared" si="24"/>
        <v>0</v>
      </c>
      <c r="AN180" s="80">
        <f t="shared" si="24"/>
        <v>0</v>
      </c>
      <c r="AO180" s="80">
        <f t="shared" si="24"/>
        <v>0</v>
      </c>
      <c r="AP180" s="80">
        <f t="shared" si="23"/>
        <v>7386.9622799999997</v>
      </c>
      <c r="AQ180" s="80">
        <f t="shared" si="23"/>
        <v>117152.76</v>
      </c>
      <c r="AR180" s="80">
        <f t="shared" si="23"/>
        <v>125</v>
      </c>
      <c r="AS180" s="80">
        <f t="shared" si="23"/>
        <v>280</v>
      </c>
      <c r="AT180" s="80">
        <f t="shared" si="23"/>
        <v>93</v>
      </c>
      <c r="AU180" s="80">
        <f t="shared" si="23"/>
        <v>47</v>
      </c>
      <c r="AV180" s="80">
        <f t="shared" si="23"/>
        <v>2483</v>
      </c>
      <c r="AW180" s="80">
        <f t="shared" si="23"/>
        <v>849</v>
      </c>
      <c r="AX180" s="80">
        <f t="shared" si="23"/>
        <v>1002</v>
      </c>
      <c r="AZ180" s="83"/>
    </row>
    <row r="181" spans="1:61" x14ac:dyDescent="0.2">
      <c r="A181" s="97" t="s">
        <v>25</v>
      </c>
      <c r="B181" s="20">
        <v>2014</v>
      </c>
      <c r="C181" s="80">
        <f t="shared" si="19"/>
        <v>469</v>
      </c>
      <c r="D181" s="80">
        <f t="shared" si="19"/>
        <v>70</v>
      </c>
      <c r="E181" s="80">
        <f t="shared" si="19"/>
        <v>305</v>
      </c>
      <c r="F181" s="80">
        <f t="shared" si="19"/>
        <v>185</v>
      </c>
      <c r="G181" s="80">
        <f t="shared" si="19"/>
        <v>39</v>
      </c>
      <c r="H181" s="80">
        <f t="shared" si="19"/>
        <v>14</v>
      </c>
      <c r="I181" s="80">
        <f t="shared" si="19"/>
        <v>9</v>
      </c>
      <c r="J181" s="80">
        <f t="shared" si="19"/>
        <v>5</v>
      </c>
      <c r="K181" s="80">
        <f t="shared" si="20"/>
        <v>41</v>
      </c>
      <c r="L181" s="80">
        <f>+L171+L115+L86</f>
        <v>1</v>
      </c>
      <c r="M181" s="80">
        <f t="shared" si="21"/>
        <v>92.75</v>
      </c>
      <c r="N181" s="81">
        <f t="shared" si="21"/>
        <v>40.550000000000004</v>
      </c>
      <c r="O181" s="81">
        <f t="shared" si="21"/>
        <v>14.9</v>
      </c>
      <c r="P181" s="81">
        <f t="shared" si="21"/>
        <v>27.1</v>
      </c>
      <c r="Q181" s="81">
        <f t="shared" si="21"/>
        <v>10.199999999999999</v>
      </c>
      <c r="R181" s="81">
        <f t="shared" si="21"/>
        <v>55424.540480000011</v>
      </c>
      <c r="S181" s="80">
        <f t="shared" si="21"/>
        <v>45</v>
      </c>
      <c r="T181" s="80">
        <f t="shared" si="21"/>
        <v>8</v>
      </c>
      <c r="U181" s="80">
        <f t="shared" si="21"/>
        <v>2</v>
      </c>
      <c r="V181" s="80">
        <f t="shared" si="21"/>
        <v>55</v>
      </c>
      <c r="W181" s="80">
        <f t="shared" si="21"/>
        <v>56</v>
      </c>
      <c r="X181" s="80">
        <f t="shared" si="21"/>
        <v>1</v>
      </c>
      <c r="Y181" s="80">
        <f t="shared" si="21"/>
        <v>0</v>
      </c>
      <c r="Z181" s="80">
        <f t="shared" si="21"/>
        <v>57</v>
      </c>
      <c r="AA181" s="80">
        <f t="shared" si="21"/>
        <v>11</v>
      </c>
      <c r="AB181" s="80">
        <v>15</v>
      </c>
      <c r="AC181" s="80">
        <f>+AC171+AC115+AC86</f>
        <v>0</v>
      </c>
      <c r="AD181" s="80">
        <v>16</v>
      </c>
      <c r="AE181" s="80">
        <f t="shared" si="22"/>
        <v>4</v>
      </c>
      <c r="AF181" s="80">
        <f t="shared" si="22"/>
        <v>130821.48574</v>
      </c>
      <c r="AG181" s="80">
        <f t="shared" si="22"/>
        <v>11257.642</v>
      </c>
      <c r="AH181" s="80">
        <f t="shared" si="22"/>
        <v>202.9665</v>
      </c>
      <c r="AI181" s="80">
        <f t="shared" si="22"/>
        <v>1722.8904600000001</v>
      </c>
      <c r="AJ181" s="80">
        <f t="shared" si="22"/>
        <v>252.5</v>
      </c>
      <c r="AK181" s="80">
        <f t="shared" si="22"/>
        <v>0</v>
      </c>
      <c r="AL181" s="80">
        <f t="shared" si="22"/>
        <v>37.515999999999998</v>
      </c>
      <c r="AM181" s="80">
        <f t="shared" si="24"/>
        <v>1400.6969999999999</v>
      </c>
      <c r="AN181" s="80">
        <f t="shared" si="24"/>
        <v>0</v>
      </c>
      <c r="AO181" s="80">
        <f t="shared" si="24"/>
        <v>0</v>
      </c>
      <c r="AP181" s="80">
        <f t="shared" si="23"/>
        <v>7735.5893100000003</v>
      </c>
      <c r="AQ181" s="80">
        <f t="shared" si="23"/>
        <v>153283.76600999999</v>
      </c>
      <c r="AR181" s="80">
        <f t="shared" si="23"/>
        <v>159</v>
      </c>
      <c r="AS181" s="80">
        <f t="shared" si="23"/>
        <v>343</v>
      </c>
      <c r="AT181" s="80">
        <f t="shared" si="23"/>
        <v>99</v>
      </c>
      <c r="AU181" s="80">
        <f t="shared" si="23"/>
        <v>47</v>
      </c>
      <c r="AV181" s="80">
        <f t="shared" si="23"/>
        <v>2987</v>
      </c>
      <c r="AW181" s="80">
        <f t="shared" si="23"/>
        <v>625</v>
      </c>
      <c r="AX181" s="80">
        <f t="shared" si="23"/>
        <v>782</v>
      </c>
      <c r="AZ181" s="83"/>
    </row>
    <row r="182" spans="1:61" ht="12.75" x14ac:dyDescent="0.2">
      <c r="A182" s="97" t="s">
        <v>110</v>
      </c>
      <c r="B182" s="20">
        <v>2015</v>
      </c>
      <c r="C182" s="80">
        <f>+C172+C116+C87</f>
        <v>483</v>
      </c>
      <c r="D182" s="80">
        <f t="shared" si="19"/>
        <v>67</v>
      </c>
      <c r="E182" s="80">
        <f t="shared" si="19"/>
        <v>352</v>
      </c>
      <c r="F182" s="80">
        <f t="shared" si="19"/>
        <v>146</v>
      </c>
      <c r="G182" s="80">
        <f t="shared" si="19"/>
        <v>31</v>
      </c>
      <c r="H182" s="80">
        <f t="shared" si="19"/>
        <v>17</v>
      </c>
      <c r="I182" s="80">
        <f t="shared" si="19"/>
        <v>11</v>
      </c>
      <c r="J182" s="80">
        <f t="shared" si="19"/>
        <v>2</v>
      </c>
      <c r="K182" s="80">
        <f t="shared" si="20"/>
        <v>39</v>
      </c>
      <c r="L182" s="80">
        <f>+L172+L116+L87</f>
        <v>2</v>
      </c>
      <c r="M182" s="80">
        <f>+M172+M116+M87</f>
        <v>99.45</v>
      </c>
      <c r="N182" s="81">
        <v>46.2</v>
      </c>
      <c r="O182" s="81">
        <v>17</v>
      </c>
      <c r="P182" s="81">
        <v>22</v>
      </c>
      <c r="Q182" s="81">
        <v>13.2</v>
      </c>
      <c r="R182" s="81">
        <f>+R172+R116+R87</f>
        <v>64241.061000000002</v>
      </c>
      <c r="S182" s="80">
        <f>+S172+S116+S87</f>
        <v>52</v>
      </c>
      <c r="T182" s="80">
        <f>+T172+T116+T87</f>
        <v>21</v>
      </c>
      <c r="U182" s="80">
        <f>+U172+U116+U87</f>
        <v>0</v>
      </c>
      <c r="V182" s="80">
        <f>+V172+V116+V87</f>
        <v>73</v>
      </c>
      <c r="W182" s="80">
        <f t="shared" si="21"/>
        <v>98</v>
      </c>
      <c r="X182" s="80">
        <f t="shared" si="21"/>
        <v>0</v>
      </c>
      <c r="Y182" s="80">
        <f t="shared" si="21"/>
        <v>0</v>
      </c>
      <c r="Z182" s="80">
        <f t="shared" si="21"/>
        <v>98</v>
      </c>
      <c r="AA182" s="80">
        <f>+AA172+AA116+AA87</f>
        <v>19</v>
      </c>
      <c r="AB182" s="80">
        <v>16</v>
      </c>
      <c r="AC182" s="80">
        <f>+AC172+AC116+AC87</f>
        <v>0</v>
      </c>
      <c r="AD182" s="80">
        <v>17</v>
      </c>
      <c r="AE182" s="80">
        <f t="shared" si="22"/>
        <v>3</v>
      </c>
      <c r="AF182" s="80">
        <f t="shared" si="22"/>
        <v>137778.48000000001</v>
      </c>
      <c r="AG182" s="80">
        <f t="shared" si="22"/>
        <v>10128.045</v>
      </c>
      <c r="AH182" s="80">
        <f t="shared" si="22"/>
        <v>112.27200000000001</v>
      </c>
      <c r="AI182" s="80">
        <f t="shared" si="22"/>
        <v>5191.93</v>
      </c>
      <c r="AJ182" s="80">
        <f t="shared" si="22"/>
        <v>7.4630000000000001</v>
      </c>
      <c r="AK182" s="80">
        <f t="shared" si="22"/>
        <v>0</v>
      </c>
      <c r="AL182" s="80">
        <f t="shared" si="22"/>
        <v>28.475999999999999</v>
      </c>
      <c r="AM182" s="80">
        <f t="shared" si="24"/>
        <v>0</v>
      </c>
      <c r="AN182" s="80">
        <f t="shared" si="24"/>
        <v>593.06299999999999</v>
      </c>
      <c r="AO182" s="80">
        <f t="shared" si="24"/>
        <v>0</v>
      </c>
      <c r="AP182" s="80">
        <f t="shared" si="23"/>
        <v>9003.126000000002</v>
      </c>
      <c r="AQ182" s="80">
        <f t="shared" si="23"/>
        <v>162264.43400000001</v>
      </c>
      <c r="AR182" s="80">
        <f t="shared" si="23"/>
        <v>199</v>
      </c>
      <c r="AS182" s="80">
        <f t="shared" si="23"/>
        <v>438</v>
      </c>
      <c r="AT182" s="80">
        <f t="shared" si="23"/>
        <v>147</v>
      </c>
      <c r="AU182" s="80">
        <f t="shared" si="23"/>
        <v>46</v>
      </c>
      <c r="AV182" s="80">
        <f>+AV172+AV116+AV87</f>
        <v>2778</v>
      </c>
      <c r="AW182" s="80">
        <f t="shared" si="23"/>
        <v>763</v>
      </c>
      <c r="AX182" s="80">
        <f t="shared" si="23"/>
        <v>954</v>
      </c>
      <c r="AZ182" s="84"/>
    </row>
    <row r="184" spans="1:61" x14ac:dyDescent="0.2">
      <c r="L184" s="79"/>
      <c r="BH184" s="79">
        <f>(BG191-BF191)/BF191</f>
        <v>-6.9969869434214932E-2</v>
      </c>
      <c r="BI184" s="79">
        <f>(BG191-BB191)/BB191</f>
        <v>0.47844598190526877</v>
      </c>
    </row>
    <row r="185" spans="1:61" ht="33.75" x14ac:dyDescent="0.2">
      <c r="A185" s="79" t="s">
        <v>111</v>
      </c>
      <c r="L185" s="79"/>
      <c r="BH185" s="79">
        <f>(BG192-BF192)/BF192</f>
        <v>0.2208</v>
      </c>
      <c r="BI185" s="79">
        <f>(BG192-BB192)/BB192</f>
        <v>-0.11072261072261072</v>
      </c>
    </row>
    <row r="186" spans="1:61" x14ac:dyDescent="0.2">
      <c r="L186" s="79"/>
      <c r="BH186" s="79">
        <f t="shared" ref="BH186:BH187" si="25">(BG193-BF193)/BF193</f>
        <v>-1.9656699889258028E-2</v>
      </c>
      <c r="BI186" s="79">
        <f t="shared" ref="BI186:BI187" si="26">(BG193-BB193)/BB193</f>
        <v>0.29375228352210447</v>
      </c>
    </row>
    <row r="187" spans="1:61" x14ac:dyDescent="0.2">
      <c r="L187" s="79"/>
      <c r="BH187" s="79">
        <f t="shared" si="25"/>
        <v>0.21994884910485935</v>
      </c>
      <c r="BI187" s="79">
        <f t="shared" si="26"/>
        <v>-9.7445600756859041E-2</v>
      </c>
    </row>
    <row r="188" spans="1:61" ht="12" thickBot="1" x14ac:dyDescent="0.25">
      <c r="L188" s="79"/>
    </row>
    <row r="189" spans="1:61" ht="12.95" customHeight="1" thickBot="1" x14ac:dyDescent="0.25">
      <c r="L189" s="79"/>
      <c r="BA189" s="98"/>
      <c r="BB189" s="98"/>
      <c r="BC189" s="98"/>
      <c r="BD189" s="98"/>
      <c r="BE189" s="98"/>
      <c r="BF189" s="98"/>
      <c r="BG189" s="98"/>
      <c r="BH189" s="98"/>
      <c r="BI189" s="98"/>
    </row>
    <row r="190" spans="1:61" ht="12.95" customHeight="1" thickBot="1" x14ac:dyDescent="0.25">
      <c r="BA190" s="99"/>
      <c r="BB190" s="99">
        <v>2010</v>
      </c>
      <c r="BC190" s="99">
        <v>2011</v>
      </c>
      <c r="BD190" s="99">
        <v>2012</v>
      </c>
      <c r="BE190" s="99">
        <v>2013</v>
      </c>
      <c r="BF190" s="99">
        <v>2014</v>
      </c>
      <c r="BG190" s="99">
        <v>2015</v>
      </c>
      <c r="BH190" s="99" t="s">
        <v>112</v>
      </c>
      <c r="BI190" s="99" t="s">
        <v>113</v>
      </c>
    </row>
    <row r="191" spans="1:61" ht="12.95" customHeight="1" thickBot="1" x14ac:dyDescent="0.25">
      <c r="BA191" s="100"/>
      <c r="BB191" s="100">
        <v>1879</v>
      </c>
      <c r="BC191" s="100">
        <v>1999</v>
      </c>
      <c r="BD191" s="100">
        <v>2352</v>
      </c>
      <c r="BE191" s="100">
        <v>2483</v>
      </c>
      <c r="BF191" s="100">
        <v>2987</v>
      </c>
      <c r="BG191" s="100">
        <v>2778</v>
      </c>
      <c r="BH191" s="101">
        <v>-6.9969869434214932E-2</v>
      </c>
      <c r="BI191" s="101">
        <v>0.47844598190526877</v>
      </c>
    </row>
    <row r="192" spans="1:61" ht="12.95" customHeight="1" x14ac:dyDescent="0.2">
      <c r="BA192" s="102"/>
      <c r="BB192" s="102">
        <v>858</v>
      </c>
      <c r="BC192" s="102">
        <v>960</v>
      </c>
      <c r="BD192" s="102">
        <v>889</v>
      </c>
      <c r="BE192" s="102">
        <v>849</v>
      </c>
      <c r="BF192" s="102">
        <v>625</v>
      </c>
      <c r="BG192" s="102">
        <v>763</v>
      </c>
      <c r="BH192" s="103">
        <v>0.2208</v>
      </c>
      <c r="BI192" s="103">
        <v>-0.11072261072261072</v>
      </c>
    </row>
    <row r="193" spans="53:61" s="79" customFormat="1" ht="12.95" customHeight="1" x14ac:dyDescent="0.2">
      <c r="BA193" s="104"/>
      <c r="BB193" s="104">
        <v>2737</v>
      </c>
      <c r="BC193" s="104">
        <v>2959</v>
      </c>
      <c r="BD193" s="104">
        <v>3241</v>
      </c>
      <c r="BE193" s="104">
        <v>3332</v>
      </c>
      <c r="BF193" s="104">
        <v>3612</v>
      </c>
      <c r="BG193" s="104">
        <f>BG192+BG191</f>
        <v>3541</v>
      </c>
      <c r="BH193" s="105">
        <v>-1.9656699889258028E-2</v>
      </c>
      <c r="BI193" s="105">
        <v>0.29375228352210447</v>
      </c>
    </row>
    <row r="194" spans="53:61" s="79" customFormat="1" ht="12.95" customHeight="1" x14ac:dyDescent="0.2">
      <c r="BA194" s="106"/>
      <c r="BB194" s="106">
        <v>1057</v>
      </c>
      <c r="BC194" s="106">
        <v>1006</v>
      </c>
      <c r="BD194" s="106">
        <v>1197</v>
      </c>
      <c r="BE194" s="106">
        <v>1002</v>
      </c>
      <c r="BF194" s="106">
        <v>782</v>
      </c>
      <c r="BG194" s="106">
        <v>954</v>
      </c>
      <c r="BH194" s="107">
        <v>0.21994884910485935</v>
      </c>
      <c r="BI194" s="107">
        <v>-9.7445600756859041E-2</v>
      </c>
    </row>
    <row r="195" spans="53:61" s="79" customFormat="1" ht="12.95" customHeight="1" thickBot="1" x14ac:dyDescent="0.25">
      <c r="BA195" s="108"/>
      <c r="BB195" s="108">
        <v>3794</v>
      </c>
      <c r="BC195" s="108">
        <v>3965</v>
      </c>
      <c r="BD195" s="108">
        <v>4438</v>
      </c>
      <c r="BE195" s="108">
        <v>4334</v>
      </c>
      <c r="BF195" s="108">
        <v>4394</v>
      </c>
      <c r="BG195" s="108">
        <v>4495</v>
      </c>
      <c r="BH195" s="109">
        <v>0.02</v>
      </c>
      <c r="BI195" s="109">
        <v>0.18</v>
      </c>
    </row>
  </sheetData>
  <mergeCells count="57">
    <mergeCell ref="AW1:AW5"/>
    <mergeCell ref="AS1:AT3"/>
    <mergeCell ref="AS4:AS5"/>
    <mergeCell ref="AT4:AT5"/>
    <mergeCell ref="AX1:AX5"/>
    <mergeCell ref="AR1:AR5"/>
    <mergeCell ref="AE1:AE5"/>
    <mergeCell ref="AF1:AQ3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S4:S5"/>
    <mergeCell ref="T4:T5"/>
    <mergeCell ref="U4:U5"/>
    <mergeCell ref="V4:V5"/>
    <mergeCell ref="W1:Z3"/>
    <mergeCell ref="W4:W5"/>
    <mergeCell ref="X4:X5"/>
    <mergeCell ref="Y4:Y5"/>
    <mergeCell ref="Z4:Z5"/>
    <mergeCell ref="L1:L5"/>
    <mergeCell ref="M1:M5"/>
    <mergeCell ref="AU1:AU5"/>
    <mergeCell ref="AV1:AV5"/>
    <mergeCell ref="AA1:AA5"/>
    <mergeCell ref="N1:Q3"/>
    <mergeCell ref="N4:N5"/>
    <mergeCell ref="O4:O5"/>
    <mergeCell ref="P4:P5"/>
    <mergeCell ref="AB1:AD3"/>
    <mergeCell ref="AB4:AB5"/>
    <mergeCell ref="AC4:AC5"/>
    <mergeCell ref="AD4:AD5"/>
    <mergeCell ref="Q4:Q5"/>
    <mergeCell ref="R1:R5"/>
    <mergeCell ref="S1:V3"/>
    <mergeCell ref="K1:K5"/>
    <mergeCell ref="A1:A5"/>
    <mergeCell ref="B1:B5"/>
    <mergeCell ref="C1:C5"/>
    <mergeCell ref="D1:D5"/>
    <mergeCell ref="E1:E5"/>
    <mergeCell ref="F1:J3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80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8" sqref="H28"/>
    </sheetView>
  </sheetViews>
  <sheetFormatPr defaultRowHeight="11.25" x14ac:dyDescent="0.2"/>
  <cols>
    <col min="1" max="1" width="31.5703125" style="3" bestFit="1" customWidth="1"/>
    <col min="2" max="2" width="6.5703125" style="2" bestFit="1" customWidth="1"/>
    <col min="3" max="4" width="12.28515625" style="30" customWidth="1"/>
    <col min="5" max="5" width="10.42578125" style="30" customWidth="1"/>
    <col min="6" max="6" width="15.7109375" style="30" customWidth="1"/>
    <col min="7" max="7" width="12.140625" style="30" customWidth="1"/>
    <col min="8" max="8" width="13.140625" style="30" customWidth="1"/>
    <col min="9" max="9" width="14" style="30" customWidth="1"/>
    <col min="10" max="10" width="14.42578125" style="31" customWidth="1"/>
    <col min="11" max="11" width="13.42578125" style="31" customWidth="1"/>
    <col min="12" max="12" width="12.140625" style="30" customWidth="1"/>
    <col min="13" max="16" width="9.140625" style="3"/>
    <col min="17" max="17" width="10.5703125" style="3" bestFit="1" customWidth="1"/>
    <col min="18" max="256" width="9.140625" style="3"/>
    <col min="257" max="257" width="31.5703125" style="3" bestFit="1" customWidth="1"/>
    <col min="258" max="258" width="5" style="3" bestFit="1" customWidth="1"/>
    <col min="259" max="261" width="10.28515625" style="3" customWidth="1"/>
    <col min="262" max="262" width="12.7109375" style="3" customWidth="1"/>
    <col min="263" max="263" width="12" style="3" customWidth="1"/>
    <col min="264" max="265" width="10.28515625" style="3" customWidth="1"/>
    <col min="266" max="266" width="12.140625" style="3" customWidth="1"/>
    <col min="267" max="268" width="10.28515625" style="3" customWidth="1"/>
    <col min="269" max="512" width="9.140625" style="3"/>
    <col min="513" max="513" width="31.5703125" style="3" bestFit="1" customWidth="1"/>
    <col min="514" max="514" width="5" style="3" bestFit="1" customWidth="1"/>
    <col min="515" max="517" width="10.28515625" style="3" customWidth="1"/>
    <col min="518" max="518" width="12.7109375" style="3" customWidth="1"/>
    <col min="519" max="519" width="12" style="3" customWidth="1"/>
    <col min="520" max="521" width="10.28515625" style="3" customWidth="1"/>
    <col min="522" max="522" width="12.140625" style="3" customWidth="1"/>
    <col min="523" max="524" width="10.28515625" style="3" customWidth="1"/>
    <col min="525" max="768" width="9.140625" style="3"/>
    <col min="769" max="769" width="31.5703125" style="3" bestFit="1" customWidth="1"/>
    <col min="770" max="770" width="5" style="3" bestFit="1" customWidth="1"/>
    <col min="771" max="773" width="10.28515625" style="3" customWidth="1"/>
    <col min="774" max="774" width="12.7109375" style="3" customWidth="1"/>
    <col min="775" max="775" width="12" style="3" customWidth="1"/>
    <col min="776" max="777" width="10.28515625" style="3" customWidth="1"/>
    <col min="778" max="778" width="12.140625" style="3" customWidth="1"/>
    <col min="779" max="780" width="10.28515625" style="3" customWidth="1"/>
    <col min="781" max="1024" width="9.140625" style="3"/>
    <col min="1025" max="1025" width="31.5703125" style="3" bestFit="1" customWidth="1"/>
    <col min="1026" max="1026" width="5" style="3" bestFit="1" customWidth="1"/>
    <col min="1027" max="1029" width="10.28515625" style="3" customWidth="1"/>
    <col min="1030" max="1030" width="12.7109375" style="3" customWidth="1"/>
    <col min="1031" max="1031" width="12" style="3" customWidth="1"/>
    <col min="1032" max="1033" width="10.28515625" style="3" customWidth="1"/>
    <col min="1034" max="1034" width="12.140625" style="3" customWidth="1"/>
    <col min="1035" max="1036" width="10.28515625" style="3" customWidth="1"/>
    <col min="1037" max="1280" width="9.140625" style="3"/>
    <col min="1281" max="1281" width="31.5703125" style="3" bestFit="1" customWidth="1"/>
    <col min="1282" max="1282" width="5" style="3" bestFit="1" customWidth="1"/>
    <col min="1283" max="1285" width="10.28515625" style="3" customWidth="1"/>
    <col min="1286" max="1286" width="12.7109375" style="3" customWidth="1"/>
    <col min="1287" max="1287" width="12" style="3" customWidth="1"/>
    <col min="1288" max="1289" width="10.28515625" style="3" customWidth="1"/>
    <col min="1290" max="1290" width="12.140625" style="3" customWidth="1"/>
    <col min="1291" max="1292" width="10.28515625" style="3" customWidth="1"/>
    <col min="1293" max="1536" width="9.140625" style="3"/>
    <col min="1537" max="1537" width="31.5703125" style="3" bestFit="1" customWidth="1"/>
    <col min="1538" max="1538" width="5" style="3" bestFit="1" customWidth="1"/>
    <col min="1539" max="1541" width="10.28515625" style="3" customWidth="1"/>
    <col min="1542" max="1542" width="12.7109375" style="3" customWidth="1"/>
    <col min="1543" max="1543" width="12" style="3" customWidth="1"/>
    <col min="1544" max="1545" width="10.28515625" style="3" customWidth="1"/>
    <col min="1546" max="1546" width="12.140625" style="3" customWidth="1"/>
    <col min="1547" max="1548" width="10.28515625" style="3" customWidth="1"/>
    <col min="1549" max="1792" width="9.140625" style="3"/>
    <col min="1793" max="1793" width="31.5703125" style="3" bestFit="1" customWidth="1"/>
    <col min="1794" max="1794" width="5" style="3" bestFit="1" customWidth="1"/>
    <col min="1795" max="1797" width="10.28515625" style="3" customWidth="1"/>
    <col min="1798" max="1798" width="12.7109375" style="3" customWidth="1"/>
    <col min="1799" max="1799" width="12" style="3" customWidth="1"/>
    <col min="1800" max="1801" width="10.28515625" style="3" customWidth="1"/>
    <col min="1802" max="1802" width="12.140625" style="3" customWidth="1"/>
    <col min="1803" max="1804" width="10.28515625" style="3" customWidth="1"/>
    <col min="1805" max="2048" width="9.140625" style="3"/>
    <col min="2049" max="2049" width="31.5703125" style="3" bestFit="1" customWidth="1"/>
    <col min="2050" max="2050" width="5" style="3" bestFit="1" customWidth="1"/>
    <col min="2051" max="2053" width="10.28515625" style="3" customWidth="1"/>
    <col min="2054" max="2054" width="12.7109375" style="3" customWidth="1"/>
    <col min="2055" max="2055" width="12" style="3" customWidth="1"/>
    <col min="2056" max="2057" width="10.28515625" style="3" customWidth="1"/>
    <col min="2058" max="2058" width="12.140625" style="3" customWidth="1"/>
    <col min="2059" max="2060" width="10.28515625" style="3" customWidth="1"/>
    <col min="2061" max="2304" width="9.140625" style="3"/>
    <col min="2305" max="2305" width="31.5703125" style="3" bestFit="1" customWidth="1"/>
    <col min="2306" max="2306" width="5" style="3" bestFit="1" customWidth="1"/>
    <col min="2307" max="2309" width="10.28515625" style="3" customWidth="1"/>
    <col min="2310" max="2310" width="12.7109375" style="3" customWidth="1"/>
    <col min="2311" max="2311" width="12" style="3" customWidth="1"/>
    <col min="2312" max="2313" width="10.28515625" style="3" customWidth="1"/>
    <col min="2314" max="2314" width="12.140625" style="3" customWidth="1"/>
    <col min="2315" max="2316" width="10.28515625" style="3" customWidth="1"/>
    <col min="2317" max="2560" width="9.140625" style="3"/>
    <col min="2561" max="2561" width="31.5703125" style="3" bestFit="1" customWidth="1"/>
    <col min="2562" max="2562" width="5" style="3" bestFit="1" customWidth="1"/>
    <col min="2563" max="2565" width="10.28515625" style="3" customWidth="1"/>
    <col min="2566" max="2566" width="12.7109375" style="3" customWidth="1"/>
    <col min="2567" max="2567" width="12" style="3" customWidth="1"/>
    <col min="2568" max="2569" width="10.28515625" style="3" customWidth="1"/>
    <col min="2570" max="2570" width="12.140625" style="3" customWidth="1"/>
    <col min="2571" max="2572" width="10.28515625" style="3" customWidth="1"/>
    <col min="2573" max="2816" width="9.140625" style="3"/>
    <col min="2817" max="2817" width="31.5703125" style="3" bestFit="1" customWidth="1"/>
    <col min="2818" max="2818" width="5" style="3" bestFit="1" customWidth="1"/>
    <col min="2819" max="2821" width="10.28515625" style="3" customWidth="1"/>
    <col min="2822" max="2822" width="12.7109375" style="3" customWidth="1"/>
    <col min="2823" max="2823" width="12" style="3" customWidth="1"/>
    <col min="2824" max="2825" width="10.28515625" style="3" customWidth="1"/>
    <col min="2826" max="2826" width="12.140625" style="3" customWidth="1"/>
    <col min="2827" max="2828" width="10.28515625" style="3" customWidth="1"/>
    <col min="2829" max="3072" width="9.140625" style="3"/>
    <col min="3073" max="3073" width="31.5703125" style="3" bestFit="1" customWidth="1"/>
    <col min="3074" max="3074" width="5" style="3" bestFit="1" customWidth="1"/>
    <col min="3075" max="3077" width="10.28515625" style="3" customWidth="1"/>
    <col min="3078" max="3078" width="12.7109375" style="3" customWidth="1"/>
    <col min="3079" max="3079" width="12" style="3" customWidth="1"/>
    <col min="3080" max="3081" width="10.28515625" style="3" customWidth="1"/>
    <col min="3082" max="3082" width="12.140625" style="3" customWidth="1"/>
    <col min="3083" max="3084" width="10.28515625" style="3" customWidth="1"/>
    <col min="3085" max="3328" width="9.140625" style="3"/>
    <col min="3329" max="3329" width="31.5703125" style="3" bestFit="1" customWidth="1"/>
    <col min="3330" max="3330" width="5" style="3" bestFit="1" customWidth="1"/>
    <col min="3331" max="3333" width="10.28515625" style="3" customWidth="1"/>
    <col min="3334" max="3334" width="12.7109375" style="3" customWidth="1"/>
    <col min="3335" max="3335" width="12" style="3" customWidth="1"/>
    <col min="3336" max="3337" width="10.28515625" style="3" customWidth="1"/>
    <col min="3338" max="3338" width="12.140625" style="3" customWidth="1"/>
    <col min="3339" max="3340" width="10.28515625" style="3" customWidth="1"/>
    <col min="3341" max="3584" width="9.140625" style="3"/>
    <col min="3585" max="3585" width="31.5703125" style="3" bestFit="1" customWidth="1"/>
    <col min="3586" max="3586" width="5" style="3" bestFit="1" customWidth="1"/>
    <col min="3587" max="3589" width="10.28515625" style="3" customWidth="1"/>
    <col min="3590" max="3590" width="12.7109375" style="3" customWidth="1"/>
    <col min="3591" max="3591" width="12" style="3" customWidth="1"/>
    <col min="3592" max="3593" width="10.28515625" style="3" customWidth="1"/>
    <col min="3594" max="3594" width="12.140625" style="3" customWidth="1"/>
    <col min="3595" max="3596" width="10.28515625" style="3" customWidth="1"/>
    <col min="3597" max="3840" width="9.140625" style="3"/>
    <col min="3841" max="3841" width="31.5703125" style="3" bestFit="1" customWidth="1"/>
    <col min="3842" max="3842" width="5" style="3" bestFit="1" customWidth="1"/>
    <col min="3843" max="3845" width="10.28515625" style="3" customWidth="1"/>
    <col min="3846" max="3846" width="12.7109375" style="3" customWidth="1"/>
    <col min="3847" max="3847" width="12" style="3" customWidth="1"/>
    <col min="3848" max="3849" width="10.28515625" style="3" customWidth="1"/>
    <col min="3850" max="3850" width="12.140625" style="3" customWidth="1"/>
    <col min="3851" max="3852" width="10.28515625" style="3" customWidth="1"/>
    <col min="3853" max="4096" width="9.140625" style="3"/>
    <col min="4097" max="4097" width="31.5703125" style="3" bestFit="1" customWidth="1"/>
    <col min="4098" max="4098" width="5" style="3" bestFit="1" customWidth="1"/>
    <col min="4099" max="4101" width="10.28515625" style="3" customWidth="1"/>
    <col min="4102" max="4102" width="12.7109375" style="3" customWidth="1"/>
    <col min="4103" max="4103" width="12" style="3" customWidth="1"/>
    <col min="4104" max="4105" width="10.28515625" style="3" customWidth="1"/>
    <col min="4106" max="4106" width="12.140625" style="3" customWidth="1"/>
    <col min="4107" max="4108" width="10.28515625" style="3" customWidth="1"/>
    <col min="4109" max="4352" width="9.140625" style="3"/>
    <col min="4353" max="4353" width="31.5703125" style="3" bestFit="1" customWidth="1"/>
    <col min="4354" max="4354" width="5" style="3" bestFit="1" customWidth="1"/>
    <col min="4355" max="4357" width="10.28515625" style="3" customWidth="1"/>
    <col min="4358" max="4358" width="12.7109375" style="3" customWidth="1"/>
    <col min="4359" max="4359" width="12" style="3" customWidth="1"/>
    <col min="4360" max="4361" width="10.28515625" style="3" customWidth="1"/>
    <col min="4362" max="4362" width="12.140625" style="3" customWidth="1"/>
    <col min="4363" max="4364" width="10.28515625" style="3" customWidth="1"/>
    <col min="4365" max="4608" width="9.140625" style="3"/>
    <col min="4609" max="4609" width="31.5703125" style="3" bestFit="1" customWidth="1"/>
    <col min="4610" max="4610" width="5" style="3" bestFit="1" customWidth="1"/>
    <col min="4611" max="4613" width="10.28515625" style="3" customWidth="1"/>
    <col min="4614" max="4614" width="12.7109375" style="3" customWidth="1"/>
    <col min="4615" max="4615" width="12" style="3" customWidth="1"/>
    <col min="4616" max="4617" width="10.28515625" style="3" customWidth="1"/>
    <col min="4618" max="4618" width="12.140625" style="3" customWidth="1"/>
    <col min="4619" max="4620" width="10.28515625" style="3" customWidth="1"/>
    <col min="4621" max="4864" width="9.140625" style="3"/>
    <col min="4865" max="4865" width="31.5703125" style="3" bestFit="1" customWidth="1"/>
    <col min="4866" max="4866" width="5" style="3" bestFit="1" customWidth="1"/>
    <col min="4867" max="4869" width="10.28515625" style="3" customWidth="1"/>
    <col min="4870" max="4870" width="12.7109375" style="3" customWidth="1"/>
    <col min="4871" max="4871" width="12" style="3" customWidth="1"/>
    <col min="4872" max="4873" width="10.28515625" style="3" customWidth="1"/>
    <col min="4874" max="4874" width="12.140625" style="3" customWidth="1"/>
    <col min="4875" max="4876" width="10.28515625" style="3" customWidth="1"/>
    <col min="4877" max="5120" width="9.140625" style="3"/>
    <col min="5121" max="5121" width="31.5703125" style="3" bestFit="1" customWidth="1"/>
    <col min="5122" max="5122" width="5" style="3" bestFit="1" customWidth="1"/>
    <col min="5123" max="5125" width="10.28515625" style="3" customWidth="1"/>
    <col min="5126" max="5126" width="12.7109375" style="3" customWidth="1"/>
    <col min="5127" max="5127" width="12" style="3" customWidth="1"/>
    <col min="5128" max="5129" width="10.28515625" style="3" customWidth="1"/>
    <col min="5130" max="5130" width="12.140625" style="3" customWidth="1"/>
    <col min="5131" max="5132" width="10.28515625" style="3" customWidth="1"/>
    <col min="5133" max="5376" width="9.140625" style="3"/>
    <col min="5377" max="5377" width="31.5703125" style="3" bestFit="1" customWidth="1"/>
    <col min="5378" max="5378" width="5" style="3" bestFit="1" customWidth="1"/>
    <col min="5379" max="5381" width="10.28515625" style="3" customWidth="1"/>
    <col min="5382" max="5382" width="12.7109375" style="3" customWidth="1"/>
    <col min="5383" max="5383" width="12" style="3" customWidth="1"/>
    <col min="5384" max="5385" width="10.28515625" style="3" customWidth="1"/>
    <col min="5386" max="5386" width="12.140625" style="3" customWidth="1"/>
    <col min="5387" max="5388" width="10.28515625" style="3" customWidth="1"/>
    <col min="5389" max="5632" width="9.140625" style="3"/>
    <col min="5633" max="5633" width="31.5703125" style="3" bestFit="1" customWidth="1"/>
    <col min="5634" max="5634" width="5" style="3" bestFit="1" customWidth="1"/>
    <col min="5635" max="5637" width="10.28515625" style="3" customWidth="1"/>
    <col min="5638" max="5638" width="12.7109375" style="3" customWidth="1"/>
    <col min="5639" max="5639" width="12" style="3" customWidth="1"/>
    <col min="5640" max="5641" width="10.28515625" style="3" customWidth="1"/>
    <col min="5642" max="5642" width="12.140625" style="3" customWidth="1"/>
    <col min="5643" max="5644" width="10.28515625" style="3" customWidth="1"/>
    <col min="5645" max="5888" width="9.140625" style="3"/>
    <col min="5889" max="5889" width="31.5703125" style="3" bestFit="1" customWidth="1"/>
    <col min="5890" max="5890" width="5" style="3" bestFit="1" customWidth="1"/>
    <col min="5891" max="5893" width="10.28515625" style="3" customWidth="1"/>
    <col min="5894" max="5894" width="12.7109375" style="3" customWidth="1"/>
    <col min="5895" max="5895" width="12" style="3" customWidth="1"/>
    <col min="5896" max="5897" width="10.28515625" style="3" customWidth="1"/>
    <col min="5898" max="5898" width="12.140625" style="3" customWidth="1"/>
    <col min="5899" max="5900" width="10.28515625" style="3" customWidth="1"/>
    <col min="5901" max="6144" width="9.140625" style="3"/>
    <col min="6145" max="6145" width="31.5703125" style="3" bestFit="1" customWidth="1"/>
    <col min="6146" max="6146" width="5" style="3" bestFit="1" customWidth="1"/>
    <col min="6147" max="6149" width="10.28515625" style="3" customWidth="1"/>
    <col min="6150" max="6150" width="12.7109375" style="3" customWidth="1"/>
    <col min="6151" max="6151" width="12" style="3" customWidth="1"/>
    <col min="6152" max="6153" width="10.28515625" style="3" customWidth="1"/>
    <col min="6154" max="6154" width="12.140625" style="3" customWidth="1"/>
    <col min="6155" max="6156" width="10.28515625" style="3" customWidth="1"/>
    <col min="6157" max="6400" width="9.140625" style="3"/>
    <col min="6401" max="6401" width="31.5703125" style="3" bestFit="1" customWidth="1"/>
    <col min="6402" max="6402" width="5" style="3" bestFit="1" customWidth="1"/>
    <col min="6403" max="6405" width="10.28515625" style="3" customWidth="1"/>
    <col min="6406" max="6406" width="12.7109375" style="3" customWidth="1"/>
    <col min="6407" max="6407" width="12" style="3" customWidth="1"/>
    <col min="6408" max="6409" width="10.28515625" style="3" customWidth="1"/>
    <col min="6410" max="6410" width="12.140625" style="3" customWidth="1"/>
    <col min="6411" max="6412" width="10.28515625" style="3" customWidth="1"/>
    <col min="6413" max="6656" width="9.140625" style="3"/>
    <col min="6657" max="6657" width="31.5703125" style="3" bestFit="1" customWidth="1"/>
    <col min="6658" max="6658" width="5" style="3" bestFit="1" customWidth="1"/>
    <col min="6659" max="6661" width="10.28515625" style="3" customWidth="1"/>
    <col min="6662" max="6662" width="12.7109375" style="3" customWidth="1"/>
    <col min="6663" max="6663" width="12" style="3" customWidth="1"/>
    <col min="6664" max="6665" width="10.28515625" style="3" customWidth="1"/>
    <col min="6666" max="6666" width="12.140625" style="3" customWidth="1"/>
    <col min="6667" max="6668" width="10.28515625" style="3" customWidth="1"/>
    <col min="6669" max="6912" width="9.140625" style="3"/>
    <col min="6913" max="6913" width="31.5703125" style="3" bestFit="1" customWidth="1"/>
    <col min="6914" max="6914" width="5" style="3" bestFit="1" customWidth="1"/>
    <col min="6915" max="6917" width="10.28515625" style="3" customWidth="1"/>
    <col min="6918" max="6918" width="12.7109375" style="3" customWidth="1"/>
    <col min="6919" max="6919" width="12" style="3" customWidth="1"/>
    <col min="6920" max="6921" width="10.28515625" style="3" customWidth="1"/>
    <col min="6922" max="6922" width="12.140625" style="3" customWidth="1"/>
    <col min="6923" max="6924" width="10.28515625" style="3" customWidth="1"/>
    <col min="6925" max="7168" width="9.140625" style="3"/>
    <col min="7169" max="7169" width="31.5703125" style="3" bestFit="1" customWidth="1"/>
    <col min="7170" max="7170" width="5" style="3" bestFit="1" customWidth="1"/>
    <col min="7171" max="7173" width="10.28515625" style="3" customWidth="1"/>
    <col min="7174" max="7174" width="12.7109375" style="3" customWidth="1"/>
    <col min="7175" max="7175" width="12" style="3" customWidth="1"/>
    <col min="7176" max="7177" width="10.28515625" style="3" customWidth="1"/>
    <col min="7178" max="7178" width="12.140625" style="3" customWidth="1"/>
    <col min="7179" max="7180" width="10.28515625" style="3" customWidth="1"/>
    <col min="7181" max="7424" width="9.140625" style="3"/>
    <col min="7425" max="7425" width="31.5703125" style="3" bestFit="1" customWidth="1"/>
    <col min="7426" max="7426" width="5" style="3" bestFit="1" customWidth="1"/>
    <col min="7427" max="7429" width="10.28515625" style="3" customWidth="1"/>
    <col min="7430" max="7430" width="12.7109375" style="3" customWidth="1"/>
    <col min="7431" max="7431" width="12" style="3" customWidth="1"/>
    <col min="7432" max="7433" width="10.28515625" style="3" customWidth="1"/>
    <col min="7434" max="7434" width="12.140625" style="3" customWidth="1"/>
    <col min="7435" max="7436" width="10.28515625" style="3" customWidth="1"/>
    <col min="7437" max="7680" width="9.140625" style="3"/>
    <col min="7681" max="7681" width="31.5703125" style="3" bestFit="1" customWidth="1"/>
    <col min="7682" max="7682" width="5" style="3" bestFit="1" customWidth="1"/>
    <col min="7683" max="7685" width="10.28515625" style="3" customWidth="1"/>
    <col min="7686" max="7686" width="12.7109375" style="3" customWidth="1"/>
    <col min="7687" max="7687" width="12" style="3" customWidth="1"/>
    <col min="7688" max="7689" width="10.28515625" style="3" customWidth="1"/>
    <col min="7690" max="7690" width="12.140625" style="3" customWidth="1"/>
    <col min="7691" max="7692" width="10.28515625" style="3" customWidth="1"/>
    <col min="7693" max="7936" width="9.140625" style="3"/>
    <col min="7937" max="7937" width="31.5703125" style="3" bestFit="1" customWidth="1"/>
    <col min="7938" max="7938" width="5" style="3" bestFit="1" customWidth="1"/>
    <col min="7939" max="7941" width="10.28515625" style="3" customWidth="1"/>
    <col min="7942" max="7942" width="12.7109375" style="3" customWidth="1"/>
    <col min="7943" max="7943" width="12" style="3" customWidth="1"/>
    <col min="7944" max="7945" width="10.28515625" style="3" customWidth="1"/>
    <col min="7946" max="7946" width="12.140625" style="3" customWidth="1"/>
    <col min="7947" max="7948" width="10.28515625" style="3" customWidth="1"/>
    <col min="7949" max="8192" width="9.140625" style="3"/>
    <col min="8193" max="8193" width="31.5703125" style="3" bestFit="1" customWidth="1"/>
    <col min="8194" max="8194" width="5" style="3" bestFit="1" customWidth="1"/>
    <col min="8195" max="8197" width="10.28515625" style="3" customWidth="1"/>
    <col min="8198" max="8198" width="12.7109375" style="3" customWidth="1"/>
    <col min="8199" max="8199" width="12" style="3" customWidth="1"/>
    <col min="8200" max="8201" width="10.28515625" style="3" customWidth="1"/>
    <col min="8202" max="8202" width="12.140625" style="3" customWidth="1"/>
    <col min="8203" max="8204" width="10.28515625" style="3" customWidth="1"/>
    <col min="8205" max="8448" width="9.140625" style="3"/>
    <col min="8449" max="8449" width="31.5703125" style="3" bestFit="1" customWidth="1"/>
    <col min="8450" max="8450" width="5" style="3" bestFit="1" customWidth="1"/>
    <col min="8451" max="8453" width="10.28515625" style="3" customWidth="1"/>
    <col min="8454" max="8454" width="12.7109375" style="3" customWidth="1"/>
    <col min="8455" max="8455" width="12" style="3" customWidth="1"/>
    <col min="8456" max="8457" width="10.28515625" style="3" customWidth="1"/>
    <col min="8458" max="8458" width="12.140625" style="3" customWidth="1"/>
    <col min="8459" max="8460" width="10.28515625" style="3" customWidth="1"/>
    <col min="8461" max="8704" width="9.140625" style="3"/>
    <col min="8705" max="8705" width="31.5703125" style="3" bestFit="1" customWidth="1"/>
    <col min="8706" max="8706" width="5" style="3" bestFit="1" customWidth="1"/>
    <col min="8707" max="8709" width="10.28515625" style="3" customWidth="1"/>
    <col min="8710" max="8710" width="12.7109375" style="3" customWidth="1"/>
    <col min="8711" max="8711" width="12" style="3" customWidth="1"/>
    <col min="8712" max="8713" width="10.28515625" style="3" customWidth="1"/>
    <col min="8714" max="8714" width="12.140625" style="3" customWidth="1"/>
    <col min="8715" max="8716" width="10.28515625" style="3" customWidth="1"/>
    <col min="8717" max="8960" width="9.140625" style="3"/>
    <col min="8961" max="8961" width="31.5703125" style="3" bestFit="1" customWidth="1"/>
    <col min="8962" max="8962" width="5" style="3" bestFit="1" customWidth="1"/>
    <col min="8963" max="8965" width="10.28515625" style="3" customWidth="1"/>
    <col min="8966" max="8966" width="12.7109375" style="3" customWidth="1"/>
    <col min="8967" max="8967" width="12" style="3" customWidth="1"/>
    <col min="8968" max="8969" width="10.28515625" style="3" customWidth="1"/>
    <col min="8970" max="8970" width="12.140625" style="3" customWidth="1"/>
    <col min="8971" max="8972" width="10.28515625" style="3" customWidth="1"/>
    <col min="8973" max="9216" width="9.140625" style="3"/>
    <col min="9217" max="9217" width="31.5703125" style="3" bestFit="1" customWidth="1"/>
    <col min="9218" max="9218" width="5" style="3" bestFit="1" customWidth="1"/>
    <col min="9219" max="9221" width="10.28515625" style="3" customWidth="1"/>
    <col min="9222" max="9222" width="12.7109375" style="3" customWidth="1"/>
    <col min="9223" max="9223" width="12" style="3" customWidth="1"/>
    <col min="9224" max="9225" width="10.28515625" style="3" customWidth="1"/>
    <col min="9226" max="9226" width="12.140625" style="3" customWidth="1"/>
    <col min="9227" max="9228" width="10.28515625" style="3" customWidth="1"/>
    <col min="9229" max="9472" width="9.140625" style="3"/>
    <col min="9473" max="9473" width="31.5703125" style="3" bestFit="1" customWidth="1"/>
    <col min="9474" max="9474" width="5" style="3" bestFit="1" customWidth="1"/>
    <col min="9475" max="9477" width="10.28515625" style="3" customWidth="1"/>
    <col min="9478" max="9478" width="12.7109375" style="3" customWidth="1"/>
    <col min="9479" max="9479" width="12" style="3" customWidth="1"/>
    <col min="9480" max="9481" width="10.28515625" style="3" customWidth="1"/>
    <col min="9482" max="9482" width="12.140625" style="3" customWidth="1"/>
    <col min="9483" max="9484" width="10.28515625" style="3" customWidth="1"/>
    <col min="9485" max="9728" width="9.140625" style="3"/>
    <col min="9729" max="9729" width="31.5703125" style="3" bestFit="1" customWidth="1"/>
    <col min="9730" max="9730" width="5" style="3" bestFit="1" customWidth="1"/>
    <col min="9731" max="9733" width="10.28515625" style="3" customWidth="1"/>
    <col min="9734" max="9734" width="12.7109375" style="3" customWidth="1"/>
    <col min="9735" max="9735" width="12" style="3" customWidth="1"/>
    <col min="9736" max="9737" width="10.28515625" style="3" customWidth="1"/>
    <col min="9738" max="9738" width="12.140625" style="3" customWidth="1"/>
    <col min="9739" max="9740" width="10.28515625" style="3" customWidth="1"/>
    <col min="9741" max="9984" width="9.140625" style="3"/>
    <col min="9985" max="9985" width="31.5703125" style="3" bestFit="1" customWidth="1"/>
    <col min="9986" max="9986" width="5" style="3" bestFit="1" customWidth="1"/>
    <col min="9987" max="9989" width="10.28515625" style="3" customWidth="1"/>
    <col min="9990" max="9990" width="12.7109375" style="3" customWidth="1"/>
    <col min="9991" max="9991" width="12" style="3" customWidth="1"/>
    <col min="9992" max="9993" width="10.28515625" style="3" customWidth="1"/>
    <col min="9994" max="9994" width="12.140625" style="3" customWidth="1"/>
    <col min="9995" max="9996" width="10.28515625" style="3" customWidth="1"/>
    <col min="9997" max="10240" width="9.140625" style="3"/>
    <col min="10241" max="10241" width="31.5703125" style="3" bestFit="1" customWidth="1"/>
    <col min="10242" max="10242" width="5" style="3" bestFit="1" customWidth="1"/>
    <col min="10243" max="10245" width="10.28515625" style="3" customWidth="1"/>
    <col min="10246" max="10246" width="12.7109375" style="3" customWidth="1"/>
    <col min="10247" max="10247" width="12" style="3" customWidth="1"/>
    <col min="10248" max="10249" width="10.28515625" style="3" customWidth="1"/>
    <col min="10250" max="10250" width="12.140625" style="3" customWidth="1"/>
    <col min="10251" max="10252" width="10.28515625" style="3" customWidth="1"/>
    <col min="10253" max="10496" width="9.140625" style="3"/>
    <col min="10497" max="10497" width="31.5703125" style="3" bestFit="1" customWidth="1"/>
    <col min="10498" max="10498" width="5" style="3" bestFit="1" customWidth="1"/>
    <col min="10499" max="10501" width="10.28515625" style="3" customWidth="1"/>
    <col min="10502" max="10502" width="12.7109375" style="3" customWidth="1"/>
    <col min="10503" max="10503" width="12" style="3" customWidth="1"/>
    <col min="10504" max="10505" width="10.28515625" style="3" customWidth="1"/>
    <col min="10506" max="10506" width="12.140625" style="3" customWidth="1"/>
    <col min="10507" max="10508" width="10.28515625" style="3" customWidth="1"/>
    <col min="10509" max="10752" width="9.140625" style="3"/>
    <col min="10753" max="10753" width="31.5703125" style="3" bestFit="1" customWidth="1"/>
    <col min="10754" max="10754" width="5" style="3" bestFit="1" customWidth="1"/>
    <col min="10755" max="10757" width="10.28515625" style="3" customWidth="1"/>
    <col min="10758" max="10758" width="12.7109375" style="3" customWidth="1"/>
    <col min="10759" max="10759" width="12" style="3" customWidth="1"/>
    <col min="10760" max="10761" width="10.28515625" style="3" customWidth="1"/>
    <col min="10762" max="10762" width="12.140625" style="3" customWidth="1"/>
    <col min="10763" max="10764" width="10.28515625" style="3" customWidth="1"/>
    <col min="10765" max="11008" width="9.140625" style="3"/>
    <col min="11009" max="11009" width="31.5703125" style="3" bestFit="1" customWidth="1"/>
    <col min="11010" max="11010" width="5" style="3" bestFit="1" customWidth="1"/>
    <col min="11011" max="11013" width="10.28515625" style="3" customWidth="1"/>
    <col min="11014" max="11014" width="12.7109375" style="3" customWidth="1"/>
    <col min="11015" max="11015" width="12" style="3" customWidth="1"/>
    <col min="11016" max="11017" width="10.28515625" style="3" customWidth="1"/>
    <col min="11018" max="11018" width="12.140625" style="3" customWidth="1"/>
    <col min="11019" max="11020" width="10.28515625" style="3" customWidth="1"/>
    <col min="11021" max="11264" width="9.140625" style="3"/>
    <col min="11265" max="11265" width="31.5703125" style="3" bestFit="1" customWidth="1"/>
    <col min="11266" max="11266" width="5" style="3" bestFit="1" customWidth="1"/>
    <col min="11267" max="11269" width="10.28515625" style="3" customWidth="1"/>
    <col min="11270" max="11270" width="12.7109375" style="3" customWidth="1"/>
    <col min="11271" max="11271" width="12" style="3" customWidth="1"/>
    <col min="11272" max="11273" width="10.28515625" style="3" customWidth="1"/>
    <col min="11274" max="11274" width="12.140625" style="3" customWidth="1"/>
    <col min="11275" max="11276" width="10.28515625" style="3" customWidth="1"/>
    <col min="11277" max="11520" width="9.140625" style="3"/>
    <col min="11521" max="11521" width="31.5703125" style="3" bestFit="1" customWidth="1"/>
    <col min="11522" max="11522" width="5" style="3" bestFit="1" customWidth="1"/>
    <col min="11523" max="11525" width="10.28515625" style="3" customWidth="1"/>
    <col min="11526" max="11526" width="12.7109375" style="3" customWidth="1"/>
    <col min="11527" max="11527" width="12" style="3" customWidth="1"/>
    <col min="11528" max="11529" width="10.28515625" style="3" customWidth="1"/>
    <col min="11530" max="11530" width="12.140625" style="3" customWidth="1"/>
    <col min="11531" max="11532" width="10.28515625" style="3" customWidth="1"/>
    <col min="11533" max="11776" width="9.140625" style="3"/>
    <col min="11777" max="11777" width="31.5703125" style="3" bestFit="1" customWidth="1"/>
    <col min="11778" max="11778" width="5" style="3" bestFit="1" customWidth="1"/>
    <col min="11779" max="11781" width="10.28515625" style="3" customWidth="1"/>
    <col min="11782" max="11782" width="12.7109375" style="3" customWidth="1"/>
    <col min="11783" max="11783" width="12" style="3" customWidth="1"/>
    <col min="11784" max="11785" width="10.28515625" style="3" customWidth="1"/>
    <col min="11786" max="11786" width="12.140625" style="3" customWidth="1"/>
    <col min="11787" max="11788" width="10.28515625" style="3" customWidth="1"/>
    <col min="11789" max="12032" width="9.140625" style="3"/>
    <col min="12033" max="12033" width="31.5703125" style="3" bestFit="1" customWidth="1"/>
    <col min="12034" max="12034" width="5" style="3" bestFit="1" customWidth="1"/>
    <col min="12035" max="12037" width="10.28515625" style="3" customWidth="1"/>
    <col min="12038" max="12038" width="12.7109375" style="3" customWidth="1"/>
    <col min="12039" max="12039" width="12" style="3" customWidth="1"/>
    <col min="12040" max="12041" width="10.28515625" style="3" customWidth="1"/>
    <col min="12042" max="12042" width="12.140625" style="3" customWidth="1"/>
    <col min="12043" max="12044" width="10.28515625" style="3" customWidth="1"/>
    <col min="12045" max="12288" width="9.140625" style="3"/>
    <col min="12289" max="12289" width="31.5703125" style="3" bestFit="1" customWidth="1"/>
    <col min="12290" max="12290" width="5" style="3" bestFit="1" customWidth="1"/>
    <col min="12291" max="12293" width="10.28515625" style="3" customWidth="1"/>
    <col min="12294" max="12294" width="12.7109375" style="3" customWidth="1"/>
    <col min="12295" max="12295" width="12" style="3" customWidth="1"/>
    <col min="12296" max="12297" width="10.28515625" style="3" customWidth="1"/>
    <col min="12298" max="12298" width="12.140625" style="3" customWidth="1"/>
    <col min="12299" max="12300" width="10.28515625" style="3" customWidth="1"/>
    <col min="12301" max="12544" width="9.140625" style="3"/>
    <col min="12545" max="12545" width="31.5703125" style="3" bestFit="1" customWidth="1"/>
    <col min="12546" max="12546" width="5" style="3" bestFit="1" customWidth="1"/>
    <col min="12547" max="12549" width="10.28515625" style="3" customWidth="1"/>
    <col min="12550" max="12550" width="12.7109375" style="3" customWidth="1"/>
    <col min="12551" max="12551" width="12" style="3" customWidth="1"/>
    <col min="12552" max="12553" width="10.28515625" style="3" customWidth="1"/>
    <col min="12554" max="12554" width="12.140625" style="3" customWidth="1"/>
    <col min="12555" max="12556" width="10.28515625" style="3" customWidth="1"/>
    <col min="12557" max="12800" width="9.140625" style="3"/>
    <col min="12801" max="12801" width="31.5703125" style="3" bestFit="1" customWidth="1"/>
    <col min="12802" max="12802" width="5" style="3" bestFit="1" customWidth="1"/>
    <col min="12803" max="12805" width="10.28515625" style="3" customWidth="1"/>
    <col min="12806" max="12806" width="12.7109375" style="3" customWidth="1"/>
    <col min="12807" max="12807" width="12" style="3" customWidth="1"/>
    <col min="12808" max="12809" width="10.28515625" style="3" customWidth="1"/>
    <col min="12810" max="12810" width="12.140625" style="3" customWidth="1"/>
    <col min="12811" max="12812" width="10.28515625" style="3" customWidth="1"/>
    <col min="12813" max="13056" width="9.140625" style="3"/>
    <col min="13057" max="13057" width="31.5703125" style="3" bestFit="1" customWidth="1"/>
    <col min="13058" max="13058" width="5" style="3" bestFit="1" customWidth="1"/>
    <col min="13059" max="13061" width="10.28515625" style="3" customWidth="1"/>
    <col min="13062" max="13062" width="12.7109375" style="3" customWidth="1"/>
    <col min="13063" max="13063" width="12" style="3" customWidth="1"/>
    <col min="13064" max="13065" width="10.28515625" style="3" customWidth="1"/>
    <col min="13066" max="13066" width="12.140625" style="3" customWidth="1"/>
    <col min="13067" max="13068" width="10.28515625" style="3" customWidth="1"/>
    <col min="13069" max="13312" width="9.140625" style="3"/>
    <col min="13313" max="13313" width="31.5703125" style="3" bestFit="1" customWidth="1"/>
    <col min="13314" max="13314" width="5" style="3" bestFit="1" customWidth="1"/>
    <col min="13315" max="13317" width="10.28515625" style="3" customWidth="1"/>
    <col min="13318" max="13318" width="12.7109375" style="3" customWidth="1"/>
    <col min="13319" max="13319" width="12" style="3" customWidth="1"/>
    <col min="13320" max="13321" width="10.28515625" style="3" customWidth="1"/>
    <col min="13322" max="13322" width="12.140625" style="3" customWidth="1"/>
    <col min="13323" max="13324" width="10.28515625" style="3" customWidth="1"/>
    <col min="13325" max="13568" width="9.140625" style="3"/>
    <col min="13569" max="13569" width="31.5703125" style="3" bestFit="1" customWidth="1"/>
    <col min="13570" max="13570" width="5" style="3" bestFit="1" customWidth="1"/>
    <col min="13571" max="13573" width="10.28515625" style="3" customWidth="1"/>
    <col min="13574" max="13574" width="12.7109375" style="3" customWidth="1"/>
    <col min="13575" max="13575" width="12" style="3" customWidth="1"/>
    <col min="13576" max="13577" width="10.28515625" style="3" customWidth="1"/>
    <col min="13578" max="13578" width="12.140625" style="3" customWidth="1"/>
    <col min="13579" max="13580" width="10.28515625" style="3" customWidth="1"/>
    <col min="13581" max="13824" width="9.140625" style="3"/>
    <col min="13825" max="13825" width="31.5703125" style="3" bestFit="1" customWidth="1"/>
    <col min="13826" max="13826" width="5" style="3" bestFit="1" customWidth="1"/>
    <col min="13827" max="13829" width="10.28515625" style="3" customWidth="1"/>
    <col min="13830" max="13830" width="12.7109375" style="3" customWidth="1"/>
    <col min="13831" max="13831" width="12" style="3" customWidth="1"/>
    <col min="13832" max="13833" width="10.28515625" style="3" customWidth="1"/>
    <col min="13834" max="13834" width="12.140625" style="3" customWidth="1"/>
    <col min="13835" max="13836" width="10.28515625" style="3" customWidth="1"/>
    <col min="13837" max="14080" width="9.140625" style="3"/>
    <col min="14081" max="14081" width="31.5703125" style="3" bestFit="1" customWidth="1"/>
    <col min="14082" max="14082" width="5" style="3" bestFit="1" customWidth="1"/>
    <col min="14083" max="14085" width="10.28515625" style="3" customWidth="1"/>
    <col min="14086" max="14086" width="12.7109375" style="3" customWidth="1"/>
    <col min="14087" max="14087" width="12" style="3" customWidth="1"/>
    <col min="14088" max="14089" width="10.28515625" style="3" customWidth="1"/>
    <col min="14090" max="14090" width="12.140625" style="3" customWidth="1"/>
    <col min="14091" max="14092" width="10.28515625" style="3" customWidth="1"/>
    <col min="14093" max="14336" width="9.140625" style="3"/>
    <col min="14337" max="14337" width="31.5703125" style="3" bestFit="1" customWidth="1"/>
    <col min="14338" max="14338" width="5" style="3" bestFit="1" customWidth="1"/>
    <col min="14339" max="14341" width="10.28515625" style="3" customWidth="1"/>
    <col min="14342" max="14342" width="12.7109375" style="3" customWidth="1"/>
    <col min="14343" max="14343" width="12" style="3" customWidth="1"/>
    <col min="14344" max="14345" width="10.28515625" style="3" customWidth="1"/>
    <col min="14346" max="14346" width="12.140625" style="3" customWidth="1"/>
    <col min="14347" max="14348" width="10.28515625" style="3" customWidth="1"/>
    <col min="14349" max="14592" width="9.140625" style="3"/>
    <col min="14593" max="14593" width="31.5703125" style="3" bestFit="1" customWidth="1"/>
    <col min="14594" max="14594" width="5" style="3" bestFit="1" customWidth="1"/>
    <col min="14595" max="14597" width="10.28515625" style="3" customWidth="1"/>
    <col min="14598" max="14598" width="12.7109375" style="3" customWidth="1"/>
    <col min="14599" max="14599" width="12" style="3" customWidth="1"/>
    <col min="14600" max="14601" width="10.28515625" style="3" customWidth="1"/>
    <col min="14602" max="14602" width="12.140625" style="3" customWidth="1"/>
    <col min="14603" max="14604" width="10.28515625" style="3" customWidth="1"/>
    <col min="14605" max="14848" width="9.140625" style="3"/>
    <col min="14849" max="14849" width="31.5703125" style="3" bestFit="1" customWidth="1"/>
    <col min="14850" max="14850" width="5" style="3" bestFit="1" customWidth="1"/>
    <col min="14851" max="14853" width="10.28515625" style="3" customWidth="1"/>
    <col min="14854" max="14854" width="12.7109375" style="3" customWidth="1"/>
    <col min="14855" max="14855" width="12" style="3" customWidth="1"/>
    <col min="14856" max="14857" width="10.28515625" style="3" customWidth="1"/>
    <col min="14858" max="14858" width="12.140625" style="3" customWidth="1"/>
    <col min="14859" max="14860" width="10.28515625" style="3" customWidth="1"/>
    <col min="14861" max="15104" width="9.140625" style="3"/>
    <col min="15105" max="15105" width="31.5703125" style="3" bestFit="1" customWidth="1"/>
    <col min="15106" max="15106" width="5" style="3" bestFit="1" customWidth="1"/>
    <col min="15107" max="15109" width="10.28515625" style="3" customWidth="1"/>
    <col min="15110" max="15110" width="12.7109375" style="3" customWidth="1"/>
    <col min="15111" max="15111" width="12" style="3" customWidth="1"/>
    <col min="15112" max="15113" width="10.28515625" style="3" customWidth="1"/>
    <col min="15114" max="15114" width="12.140625" style="3" customWidth="1"/>
    <col min="15115" max="15116" width="10.28515625" style="3" customWidth="1"/>
    <col min="15117" max="15360" width="9.140625" style="3"/>
    <col min="15361" max="15361" width="31.5703125" style="3" bestFit="1" customWidth="1"/>
    <col min="15362" max="15362" width="5" style="3" bestFit="1" customWidth="1"/>
    <col min="15363" max="15365" width="10.28515625" style="3" customWidth="1"/>
    <col min="15366" max="15366" width="12.7109375" style="3" customWidth="1"/>
    <col min="15367" max="15367" width="12" style="3" customWidth="1"/>
    <col min="15368" max="15369" width="10.28515625" style="3" customWidth="1"/>
    <col min="15370" max="15370" width="12.140625" style="3" customWidth="1"/>
    <col min="15371" max="15372" width="10.28515625" style="3" customWidth="1"/>
    <col min="15373" max="15616" width="9.140625" style="3"/>
    <col min="15617" max="15617" width="31.5703125" style="3" bestFit="1" customWidth="1"/>
    <col min="15618" max="15618" width="5" style="3" bestFit="1" customWidth="1"/>
    <col min="15619" max="15621" width="10.28515625" style="3" customWidth="1"/>
    <col min="15622" max="15622" width="12.7109375" style="3" customWidth="1"/>
    <col min="15623" max="15623" width="12" style="3" customWidth="1"/>
    <col min="15624" max="15625" width="10.28515625" style="3" customWidth="1"/>
    <col min="15626" max="15626" width="12.140625" style="3" customWidth="1"/>
    <col min="15627" max="15628" width="10.28515625" style="3" customWidth="1"/>
    <col min="15629" max="15872" width="9.140625" style="3"/>
    <col min="15873" max="15873" width="31.5703125" style="3" bestFit="1" customWidth="1"/>
    <col min="15874" max="15874" width="5" style="3" bestFit="1" customWidth="1"/>
    <col min="15875" max="15877" width="10.28515625" style="3" customWidth="1"/>
    <col min="15878" max="15878" width="12.7109375" style="3" customWidth="1"/>
    <col min="15879" max="15879" width="12" style="3" customWidth="1"/>
    <col min="15880" max="15881" width="10.28515625" style="3" customWidth="1"/>
    <col min="15882" max="15882" width="12.140625" style="3" customWidth="1"/>
    <col min="15883" max="15884" width="10.28515625" style="3" customWidth="1"/>
    <col min="15885" max="16128" width="9.140625" style="3"/>
    <col min="16129" max="16129" width="31.5703125" style="3" bestFit="1" customWidth="1"/>
    <col min="16130" max="16130" width="5" style="3" bestFit="1" customWidth="1"/>
    <col min="16131" max="16133" width="10.28515625" style="3" customWidth="1"/>
    <col min="16134" max="16134" width="12.7109375" style="3" customWidth="1"/>
    <col min="16135" max="16135" width="12" style="3" customWidth="1"/>
    <col min="16136" max="16137" width="10.28515625" style="3" customWidth="1"/>
    <col min="16138" max="16138" width="12.140625" style="3" customWidth="1"/>
    <col min="16139" max="16140" width="10.28515625" style="3" customWidth="1"/>
    <col min="16141" max="16384" width="9.140625" style="3"/>
  </cols>
  <sheetData>
    <row r="1" spans="1:17" ht="10.15" x14ac:dyDescent="0.2">
      <c r="A1" s="2" t="s">
        <v>105</v>
      </c>
    </row>
    <row r="2" spans="1:17" ht="79.150000000000006" customHeight="1" x14ac:dyDescent="0.2">
      <c r="A2" s="4"/>
      <c r="B2" s="21"/>
      <c r="C2" s="32" t="s">
        <v>70</v>
      </c>
      <c r="D2" s="32" t="s">
        <v>71</v>
      </c>
      <c r="E2" s="32" t="s">
        <v>72</v>
      </c>
      <c r="F2" s="32" t="s">
        <v>73</v>
      </c>
      <c r="G2" s="32" t="s">
        <v>74</v>
      </c>
      <c r="H2" s="32" t="s">
        <v>75</v>
      </c>
      <c r="I2" s="32" t="s">
        <v>76</v>
      </c>
      <c r="J2" s="33" t="s">
        <v>77</v>
      </c>
      <c r="K2" s="33" t="s">
        <v>78</v>
      </c>
      <c r="L2" s="32" t="s">
        <v>106</v>
      </c>
    </row>
    <row r="3" spans="1:17" ht="10.15" x14ac:dyDescent="0.2">
      <c r="A3" s="5" t="s">
        <v>4</v>
      </c>
      <c r="B3" s="22"/>
      <c r="P3" s="1"/>
    </row>
    <row r="4" spans="1:17" ht="10.15" x14ac:dyDescent="0.2">
      <c r="A4" s="6" t="s">
        <v>5</v>
      </c>
      <c r="B4" s="22">
        <v>2000</v>
      </c>
      <c r="C4" s="29" t="s">
        <v>6</v>
      </c>
      <c r="D4" s="29" t="s">
        <v>6</v>
      </c>
      <c r="E4" s="29" t="s">
        <v>6</v>
      </c>
      <c r="F4" s="29" t="s">
        <v>6</v>
      </c>
      <c r="G4" s="29" t="s">
        <v>6</v>
      </c>
      <c r="H4" s="29" t="s">
        <v>6</v>
      </c>
      <c r="I4" s="29" t="s">
        <v>6</v>
      </c>
      <c r="J4" s="34" t="s">
        <v>6</v>
      </c>
      <c r="K4" s="34" t="s">
        <v>6</v>
      </c>
      <c r="L4" s="29" t="s">
        <v>6</v>
      </c>
      <c r="P4" s="1"/>
    </row>
    <row r="5" spans="1:17" ht="10.15" x14ac:dyDescent="0.2">
      <c r="A5" s="6" t="s">
        <v>5</v>
      </c>
      <c r="B5" s="22">
        <v>2001</v>
      </c>
      <c r="C5" s="29" t="s">
        <v>6</v>
      </c>
      <c r="D5" s="29" t="s">
        <v>6</v>
      </c>
      <c r="E5" s="29" t="s">
        <v>6</v>
      </c>
      <c r="F5" s="29" t="s">
        <v>6</v>
      </c>
      <c r="G5" s="29" t="s">
        <v>6</v>
      </c>
      <c r="H5" s="29" t="s">
        <v>6</v>
      </c>
      <c r="I5" s="29" t="s">
        <v>6</v>
      </c>
      <c r="J5" s="34" t="s">
        <v>6</v>
      </c>
      <c r="K5" s="34" t="s">
        <v>6</v>
      </c>
      <c r="L5" s="29" t="s">
        <v>6</v>
      </c>
      <c r="P5" s="1"/>
    </row>
    <row r="6" spans="1:17" ht="10.15" x14ac:dyDescent="0.2">
      <c r="A6" s="6" t="s">
        <v>5</v>
      </c>
      <c r="B6" s="22">
        <v>2002</v>
      </c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34" t="s">
        <v>6</v>
      </c>
      <c r="K6" s="34" t="s">
        <v>6</v>
      </c>
      <c r="L6" s="29" t="s">
        <v>6</v>
      </c>
      <c r="P6" s="1"/>
    </row>
    <row r="7" spans="1:17" ht="10.15" x14ac:dyDescent="0.2">
      <c r="A7" s="6" t="s">
        <v>5</v>
      </c>
      <c r="B7" s="22">
        <v>2003</v>
      </c>
      <c r="C7" s="29" t="s">
        <v>6</v>
      </c>
      <c r="D7" s="29" t="s">
        <v>6</v>
      </c>
      <c r="E7" s="29" t="s">
        <v>6</v>
      </c>
      <c r="F7" s="29" t="s">
        <v>6</v>
      </c>
      <c r="G7" s="29" t="s">
        <v>6</v>
      </c>
      <c r="H7" s="29" t="s">
        <v>6</v>
      </c>
      <c r="I7" s="29" t="s">
        <v>6</v>
      </c>
      <c r="J7" s="34" t="s">
        <v>6</v>
      </c>
      <c r="K7" s="34" t="s">
        <v>6</v>
      </c>
      <c r="L7" s="29" t="s">
        <v>6</v>
      </c>
      <c r="P7" s="1"/>
    </row>
    <row r="8" spans="1:17" ht="10.15" x14ac:dyDescent="0.2">
      <c r="A8" s="6" t="s">
        <v>5</v>
      </c>
      <c r="B8" s="22">
        <v>2004</v>
      </c>
      <c r="C8" s="29" t="s">
        <v>6</v>
      </c>
      <c r="D8" s="29" t="s">
        <v>6</v>
      </c>
      <c r="E8" s="29" t="s">
        <v>6</v>
      </c>
      <c r="F8" s="29" t="s">
        <v>6</v>
      </c>
      <c r="G8" s="29" t="s">
        <v>6</v>
      </c>
      <c r="H8" s="29" t="s">
        <v>6</v>
      </c>
      <c r="I8" s="29" t="s">
        <v>6</v>
      </c>
      <c r="J8" s="34" t="s">
        <v>6</v>
      </c>
      <c r="K8" s="34" t="s">
        <v>6</v>
      </c>
      <c r="L8" s="29" t="s">
        <v>6</v>
      </c>
      <c r="P8" s="1"/>
      <c r="Q8" s="13"/>
    </row>
    <row r="9" spans="1:17" ht="10.15" x14ac:dyDescent="0.2">
      <c r="A9" s="6" t="s">
        <v>5</v>
      </c>
      <c r="B9" s="22">
        <v>2005</v>
      </c>
      <c r="C9" s="29" t="s">
        <v>6</v>
      </c>
      <c r="D9" s="29" t="s">
        <v>6</v>
      </c>
      <c r="E9" s="29" t="s">
        <v>6</v>
      </c>
      <c r="F9" s="29" t="s">
        <v>6</v>
      </c>
      <c r="G9" s="29" t="s">
        <v>6</v>
      </c>
      <c r="H9" s="29" t="s">
        <v>6</v>
      </c>
      <c r="I9" s="29" t="s">
        <v>6</v>
      </c>
      <c r="J9" s="34" t="s">
        <v>6</v>
      </c>
      <c r="K9" s="34" t="s">
        <v>6</v>
      </c>
      <c r="L9" s="29" t="s">
        <v>6</v>
      </c>
      <c r="P9" s="1"/>
      <c r="Q9" s="13"/>
    </row>
    <row r="10" spans="1:17" ht="10.15" x14ac:dyDescent="0.2">
      <c r="A10" s="6" t="s">
        <v>5</v>
      </c>
      <c r="B10" s="22">
        <v>2006</v>
      </c>
      <c r="C10" s="29" t="s">
        <v>6</v>
      </c>
      <c r="D10" s="29" t="s">
        <v>6</v>
      </c>
      <c r="E10" s="29" t="s">
        <v>6</v>
      </c>
      <c r="F10" s="29" t="s">
        <v>6</v>
      </c>
      <c r="G10" s="29" t="s">
        <v>6</v>
      </c>
      <c r="H10" s="29" t="s">
        <v>6</v>
      </c>
      <c r="I10" s="29" t="s">
        <v>6</v>
      </c>
      <c r="J10" s="34" t="s">
        <v>6</v>
      </c>
      <c r="K10" s="34" t="s">
        <v>6</v>
      </c>
      <c r="L10" s="29" t="s">
        <v>6</v>
      </c>
      <c r="P10" s="1"/>
      <c r="Q10" s="13"/>
    </row>
    <row r="11" spans="1:17" ht="10.15" x14ac:dyDescent="0.2">
      <c r="A11" s="6" t="s">
        <v>5</v>
      </c>
      <c r="B11" s="22">
        <v>2007</v>
      </c>
      <c r="C11" s="29" t="s">
        <v>6</v>
      </c>
      <c r="D11" s="29" t="s">
        <v>6</v>
      </c>
      <c r="E11" s="29" t="s">
        <v>6</v>
      </c>
      <c r="F11" s="29" t="s">
        <v>6</v>
      </c>
      <c r="G11" s="29" t="s">
        <v>6</v>
      </c>
      <c r="H11" s="29" t="s">
        <v>6</v>
      </c>
      <c r="I11" s="29" t="s">
        <v>6</v>
      </c>
      <c r="J11" s="34" t="s">
        <v>6</v>
      </c>
      <c r="K11" s="34" t="s">
        <v>6</v>
      </c>
      <c r="L11" s="29" t="s">
        <v>6</v>
      </c>
      <c r="P11" s="1"/>
      <c r="Q11" s="13"/>
    </row>
    <row r="12" spans="1:17" ht="10.15" x14ac:dyDescent="0.2">
      <c r="A12" s="6" t="s">
        <v>5</v>
      </c>
      <c r="B12" s="22">
        <v>2008</v>
      </c>
      <c r="C12" s="29" t="s">
        <v>6</v>
      </c>
      <c r="D12" s="29" t="s">
        <v>6</v>
      </c>
      <c r="E12" s="29" t="s">
        <v>6</v>
      </c>
      <c r="F12" s="29" t="s">
        <v>6</v>
      </c>
      <c r="G12" s="29" t="s">
        <v>6</v>
      </c>
      <c r="H12" s="29" t="s">
        <v>6</v>
      </c>
      <c r="I12" s="29" t="s">
        <v>6</v>
      </c>
      <c r="J12" s="34" t="s">
        <v>6</v>
      </c>
      <c r="K12" s="34" t="s">
        <v>6</v>
      </c>
      <c r="L12" s="29" t="s">
        <v>6</v>
      </c>
      <c r="P12" s="1"/>
      <c r="Q12" s="13"/>
    </row>
    <row r="13" spans="1:17" ht="10.15" x14ac:dyDescent="0.2">
      <c r="A13" s="6" t="s">
        <v>5</v>
      </c>
      <c r="B13" s="22">
        <v>2009</v>
      </c>
      <c r="C13" s="29" t="s">
        <v>6</v>
      </c>
      <c r="D13" s="29" t="s">
        <v>6</v>
      </c>
      <c r="E13" s="29" t="s">
        <v>6</v>
      </c>
      <c r="F13" s="29" t="s">
        <v>6</v>
      </c>
      <c r="G13" s="29" t="s">
        <v>6</v>
      </c>
      <c r="H13" s="29" t="s">
        <v>6</v>
      </c>
      <c r="I13" s="29" t="s">
        <v>6</v>
      </c>
      <c r="J13" s="34" t="s">
        <v>6</v>
      </c>
      <c r="K13" s="34" t="s">
        <v>6</v>
      </c>
      <c r="L13" s="29" t="s">
        <v>6</v>
      </c>
      <c r="P13" s="1"/>
      <c r="Q13" s="13"/>
    </row>
    <row r="14" spans="1:17" ht="10.15" x14ac:dyDescent="0.2">
      <c r="A14" s="6" t="s">
        <v>5</v>
      </c>
      <c r="B14" s="23">
        <v>2010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34">
        <v>0</v>
      </c>
      <c r="K14" s="34">
        <v>0</v>
      </c>
      <c r="L14" s="29">
        <v>35</v>
      </c>
      <c r="P14" s="1"/>
      <c r="Q14" s="13"/>
    </row>
    <row r="15" spans="1:17" s="13" customFormat="1" ht="10.15" x14ac:dyDescent="0.2">
      <c r="A15" s="14" t="s">
        <v>5</v>
      </c>
      <c r="B15" s="24">
        <v>2011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34">
        <v>0</v>
      </c>
      <c r="K15" s="34">
        <v>0</v>
      </c>
      <c r="L15" s="29">
        <v>46</v>
      </c>
      <c r="P15" s="1"/>
    </row>
    <row r="16" spans="1:17" s="13" customFormat="1" ht="10.15" x14ac:dyDescent="0.2">
      <c r="A16" s="14" t="s">
        <v>5</v>
      </c>
      <c r="B16" s="24">
        <v>2012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0.5</v>
      </c>
      <c r="J16" s="34">
        <v>0</v>
      </c>
      <c r="K16" s="34">
        <v>0</v>
      </c>
      <c r="L16" s="29">
        <v>60</v>
      </c>
      <c r="P16" s="1"/>
    </row>
    <row r="17" spans="1:17" s="13" customFormat="1" ht="10.15" x14ac:dyDescent="0.2">
      <c r="A17" s="14" t="s">
        <v>5</v>
      </c>
      <c r="B17" s="24">
        <v>2013</v>
      </c>
      <c r="C17" s="29">
        <v>0</v>
      </c>
      <c r="D17" s="29">
        <v>2</v>
      </c>
      <c r="E17" s="29">
        <v>0</v>
      </c>
      <c r="F17" s="29">
        <v>0</v>
      </c>
      <c r="G17" s="29">
        <v>0</v>
      </c>
      <c r="H17" s="29">
        <v>0</v>
      </c>
      <c r="I17" s="29">
        <v>0.5</v>
      </c>
      <c r="J17" s="35">
        <v>363.447</v>
      </c>
      <c r="K17" s="35">
        <v>0</v>
      </c>
      <c r="L17" s="29">
        <v>44</v>
      </c>
      <c r="P17" s="1"/>
      <c r="Q17" s="16"/>
    </row>
    <row r="18" spans="1:17" s="13" customFormat="1" x14ac:dyDescent="0.2">
      <c r="A18" s="14" t="s">
        <v>5</v>
      </c>
      <c r="B18" s="24">
        <v>2014</v>
      </c>
      <c r="C18" s="29">
        <v>0</v>
      </c>
      <c r="D18" s="29">
        <v>0</v>
      </c>
      <c r="E18" s="29">
        <v>0</v>
      </c>
      <c r="F18" s="29">
        <v>0</v>
      </c>
      <c r="G18" s="29"/>
      <c r="H18" s="29"/>
      <c r="I18" s="29">
        <v>1</v>
      </c>
      <c r="J18" s="35">
        <v>0</v>
      </c>
      <c r="K18" s="35">
        <v>0</v>
      </c>
      <c r="L18" s="29">
        <v>57</v>
      </c>
      <c r="P18" s="1"/>
      <c r="Q18" s="16"/>
    </row>
    <row r="19" spans="1:17" s="4" customFormat="1" x14ac:dyDescent="0.2">
      <c r="A19" s="7" t="s">
        <v>5</v>
      </c>
      <c r="B19" s="25">
        <v>2015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1</v>
      </c>
      <c r="J19" s="65">
        <v>0</v>
      </c>
      <c r="K19" s="65">
        <v>0</v>
      </c>
      <c r="L19" s="65">
        <v>83</v>
      </c>
    </row>
    <row r="20" spans="1:17" x14ac:dyDescent="0.2">
      <c r="A20" s="6" t="s">
        <v>79</v>
      </c>
      <c r="B20" s="24">
        <v>2000</v>
      </c>
      <c r="C20" s="29">
        <v>37</v>
      </c>
      <c r="D20" s="29">
        <v>26</v>
      </c>
      <c r="E20" s="29" t="s">
        <v>6</v>
      </c>
      <c r="F20" s="30">
        <v>0</v>
      </c>
      <c r="G20" s="30" t="s">
        <v>6</v>
      </c>
      <c r="H20" s="30">
        <v>0</v>
      </c>
      <c r="I20" s="30" t="s">
        <v>6</v>
      </c>
      <c r="J20" s="30" t="s">
        <v>6</v>
      </c>
      <c r="K20" s="30" t="s">
        <v>6</v>
      </c>
      <c r="L20" s="30" t="s">
        <v>6</v>
      </c>
      <c r="P20" s="1"/>
      <c r="Q20" s="16"/>
    </row>
    <row r="21" spans="1:17" x14ac:dyDescent="0.2">
      <c r="A21" s="6" t="s">
        <v>79</v>
      </c>
      <c r="B21" s="24">
        <v>2001</v>
      </c>
      <c r="C21" s="29">
        <v>60</v>
      </c>
      <c r="D21" s="29">
        <v>26</v>
      </c>
      <c r="E21" s="29" t="s">
        <v>6</v>
      </c>
      <c r="F21" s="30">
        <v>18</v>
      </c>
      <c r="G21" s="30" t="s">
        <v>6</v>
      </c>
      <c r="H21" s="30">
        <v>5</v>
      </c>
      <c r="I21" s="30" t="s">
        <v>6</v>
      </c>
      <c r="J21" s="30" t="s">
        <v>6</v>
      </c>
      <c r="K21" s="30" t="s">
        <v>6</v>
      </c>
      <c r="L21" s="30" t="s">
        <v>6</v>
      </c>
      <c r="P21" s="1"/>
      <c r="Q21" s="16"/>
    </row>
    <row r="22" spans="1:17" ht="11.45" x14ac:dyDescent="0.2">
      <c r="A22" s="6" t="s">
        <v>79</v>
      </c>
      <c r="B22" s="24">
        <v>2002</v>
      </c>
      <c r="C22" s="29">
        <v>54</v>
      </c>
      <c r="D22" s="29">
        <v>19</v>
      </c>
      <c r="E22" s="29" t="s">
        <v>6</v>
      </c>
      <c r="F22" s="30">
        <v>15</v>
      </c>
      <c r="G22" s="30" t="s">
        <v>6</v>
      </c>
      <c r="H22" s="30">
        <v>2</v>
      </c>
      <c r="I22" s="30" t="s">
        <v>6</v>
      </c>
      <c r="J22" s="30" t="s">
        <v>6</v>
      </c>
      <c r="K22" s="30" t="s">
        <v>6</v>
      </c>
      <c r="L22" s="30" t="s">
        <v>6</v>
      </c>
      <c r="P22" s="1"/>
      <c r="Q22" s="16"/>
    </row>
    <row r="23" spans="1:17" ht="11.45" x14ac:dyDescent="0.2">
      <c r="A23" s="6" t="s">
        <v>79</v>
      </c>
      <c r="B23" s="24">
        <v>2003</v>
      </c>
      <c r="C23" s="29">
        <v>45</v>
      </c>
      <c r="D23" s="29">
        <v>15</v>
      </c>
      <c r="E23" s="29" t="s">
        <v>6</v>
      </c>
      <c r="F23" s="30">
        <v>11</v>
      </c>
      <c r="G23" s="30" t="s">
        <v>6</v>
      </c>
      <c r="H23" s="30">
        <v>2</v>
      </c>
      <c r="I23" s="30" t="s">
        <v>6</v>
      </c>
      <c r="J23" s="30" t="s">
        <v>6</v>
      </c>
      <c r="K23" s="30" t="s">
        <v>6</v>
      </c>
      <c r="L23" s="30" t="s">
        <v>6</v>
      </c>
      <c r="P23" s="1"/>
      <c r="Q23" s="16"/>
    </row>
    <row r="24" spans="1:17" ht="11.45" x14ac:dyDescent="0.2">
      <c r="A24" s="6" t="s">
        <v>79</v>
      </c>
      <c r="B24" s="22">
        <v>2004</v>
      </c>
      <c r="C24" s="29">
        <v>78</v>
      </c>
      <c r="D24" s="29">
        <v>46</v>
      </c>
      <c r="E24" s="29">
        <v>4</v>
      </c>
      <c r="F24" s="30">
        <v>18</v>
      </c>
      <c r="G24" s="30">
        <v>15</v>
      </c>
      <c r="H24" s="30">
        <v>4</v>
      </c>
      <c r="I24" s="30">
        <v>6.9</v>
      </c>
      <c r="J24" s="31">
        <v>9812</v>
      </c>
      <c r="K24" s="31">
        <v>1268</v>
      </c>
      <c r="L24" s="30" t="s">
        <v>6</v>
      </c>
      <c r="P24" s="1"/>
      <c r="Q24" s="16"/>
    </row>
    <row r="25" spans="1:17" ht="11.45" x14ac:dyDescent="0.2">
      <c r="A25" s="6" t="s">
        <v>79</v>
      </c>
      <c r="B25" s="22">
        <v>2005</v>
      </c>
      <c r="C25" s="29">
        <v>66</v>
      </c>
      <c r="D25" s="29">
        <v>33</v>
      </c>
      <c r="E25" s="29">
        <v>12</v>
      </c>
      <c r="F25" s="30">
        <v>41</v>
      </c>
      <c r="G25" s="30">
        <v>9</v>
      </c>
      <c r="H25" s="30">
        <v>3</v>
      </c>
      <c r="I25" s="30">
        <v>8.15</v>
      </c>
      <c r="J25" s="31">
        <v>9323</v>
      </c>
      <c r="K25" s="31">
        <v>6783</v>
      </c>
      <c r="L25" s="30" t="s">
        <v>6</v>
      </c>
      <c r="P25" s="1"/>
      <c r="Q25" s="16"/>
    </row>
    <row r="26" spans="1:17" ht="11.45" x14ac:dyDescent="0.2">
      <c r="A26" s="6" t="s">
        <v>79</v>
      </c>
      <c r="B26" s="22">
        <v>2006</v>
      </c>
      <c r="C26" s="29">
        <v>78</v>
      </c>
      <c r="D26" s="29">
        <v>24</v>
      </c>
      <c r="E26" s="29">
        <v>3</v>
      </c>
      <c r="F26" s="30">
        <v>31</v>
      </c>
      <c r="G26" s="30">
        <v>8</v>
      </c>
      <c r="H26" s="30">
        <v>5</v>
      </c>
      <c r="I26" s="30">
        <v>12.799999999999999</v>
      </c>
      <c r="J26" s="31">
        <v>6789</v>
      </c>
      <c r="K26" s="31">
        <v>7833</v>
      </c>
      <c r="L26" s="30" t="s">
        <v>6</v>
      </c>
      <c r="P26" s="1"/>
      <c r="Q26" s="16"/>
    </row>
    <row r="27" spans="1:17" ht="10.15" x14ac:dyDescent="0.2">
      <c r="A27" s="6" t="s">
        <v>7</v>
      </c>
      <c r="B27" s="24">
        <v>2007</v>
      </c>
      <c r="C27" s="29">
        <v>77</v>
      </c>
      <c r="D27" s="29">
        <v>44</v>
      </c>
      <c r="E27" s="29">
        <v>6</v>
      </c>
      <c r="F27" s="30">
        <v>13</v>
      </c>
      <c r="G27" s="30">
        <v>6</v>
      </c>
      <c r="H27" s="30">
        <v>3</v>
      </c>
      <c r="I27" s="30">
        <v>13.4</v>
      </c>
      <c r="J27" s="31">
        <v>11455</v>
      </c>
      <c r="K27" s="31">
        <v>10836</v>
      </c>
      <c r="L27" s="30" t="s">
        <v>6</v>
      </c>
      <c r="P27" s="1"/>
      <c r="Q27" s="16"/>
    </row>
    <row r="28" spans="1:17" ht="10.15" x14ac:dyDescent="0.2">
      <c r="A28" s="6" t="s">
        <v>7</v>
      </c>
      <c r="B28" s="24">
        <v>2008</v>
      </c>
      <c r="C28" s="29">
        <v>67</v>
      </c>
      <c r="D28" s="29">
        <v>39</v>
      </c>
      <c r="E28" s="29">
        <v>6</v>
      </c>
      <c r="F28" s="30">
        <v>20</v>
      </c>
      <c r="G28" s="30">
        <v>6</v>
      </c>
      <c r="H28" s="30">
        <v>0</v>
      </c>
      <c r="I28" s="30">
        <v>13.5</v>
      </c>
      <c r="J28" s="31">
        <v>11809</v>
      </c>
      <c r="K28" s="31">
        <v>21062</v>
      </c>
      <c r="L28" s="30" t="s">
        <v>6</v>
      </c>
      <c r="P28" s="1"/>
      <c r="Q28" s="16"/>
    </row>
    <row r="29" spans="1:17" ht="10.15" x14ac:dyDescent="0.2">
      <c r="A29" s="6" t="s">
        <v>7</v>
      </c>
      <c r="B29" s="22">
        <v>2009</v>
      </c>
      <c r="C29" s="29">
        <v>73</v>
      </c>
      <c r="D29" s="29">
        <v>44</v>
      </c>
      <c r="E29" s="29">
        <v>12</v>
      </c>
      <c r="F29" s="30">
        <v>21</v>
      </c>
      <c r="G29" s="30">
        <v>9</v>
      </c>
      <c r="H29" s="30">
        <v>2</v>
      </c>
      <c r="I29" s="30">
        <v>14.5</v>
      </c>
      <c r="J29" s="31">
        <v>14615</v>
      </c>
      <c r="K29" s="31">
        <v>14243</v>
      </c>
      <c r="L29" s="30" t="s">
        <v>6</v>
      </c>
      <c r="P29" s="1"/>
      <c r="Q29" s="16"/>
    </row>
    <row r="30" spans="1:17" ht="10.15" x14ac:dyDescent="0.2">
      <c r="A30" s="6" t="s">
        <v>7</v>
      </c>
      <c r="B30" s="23">
        <v>2010</v>
      </c>
      <c r="C30" s="29">
        <v>87</v>
      </c>
      <c r="D30" s="29">
        <v>46</v>
      </c>
      <c r="E30" s="29">
        <v>6</v>
      </c>
      <c r="F30" s="30">
        <v>22</v>
      </c>
      <c r="G30" s="30">
        <v>10</v>
      </c>
      <c r="H30" s="30">
        <v>2</v>
      </c>
      <c r="I30" s="30">
        <v>15.5</v>
      </c>
      <c r="J30" s="31">
        <v>14010</v>
      </c>
      <c r="K30" s="31">
        <v>31208</v>
      </c>
      <c r="L30" s="30">
        <v>802</v>
      </c>
      <c r="P30" s="1"/>
      <c r="Q30" s="16"/>
    </row>
    <row r="31" spans="1:17" s="13" customFormat="1" ht="10.15" x14ac:dyDescent="0.2">
      <c r="A31" s="6" t="s">
        <v>7</v>
      </c>
      <c r="B31" s="24">
        <v>2011</v>
      </c>
      <c r="C31" s="29">
        <v>103</v>
      </c>
      <c r="D31" s="29">
        <v>60</v>
      </c>
      <c r="E31" s="29">
        <v>23</v>
      </c>
      <c r="F31" s="29">
        <v>20</v>
      </c>
      <c r="G31" s="29">
        <v>12</v>
      </c>
      <c r="H31" s="29">
        <v>2</v>
      </c>
      <c r="I31" s="29">
        <v>14.5</v>
      </c>
      <c r="J31" s="34">
        <v>14063.464239999999</v>
      </c>
      <c r="K31" s="34">
        <v>12154.948600000002</v>
      </c>
      <c r="L31" s="29">
        <v>832</v>
      </c>
      <c r="P31" s="1"/>
      <c r="Q31" s="16"/>
    </row>
    <row r="32" spans="1:17" s="13" customFormat="1" ht="10.15" x14ac:dyDescent="0.2">
      <c r="A32" s="6" t="s">
        <v>7</v>
      </c>
      <c r="B32" s="24">
        <v>2012</v>
      </c>
      <c r="C32" s="29">
        <v>147</v>
      </c>
      <c r="D32" s="29">
        <v>68</v>
      </c>
      <c r="E32" s="29">
        <v>21</v>
      </c>
      <c r="F32" s="29">
        <v>20</v>
      </c>
      <c r="G32" s="29">
        <v>21</v>
      </c>
      <c r="H32" s="29">
        <v>5</v>
      </c>
      <c r="I32" s="29">
        <v>19</v>
      </c>
      <c r="J32" s="34">
        <f>15924.17687</f>
        <v>15924.176869999999</v>
      </c>
      <c r="K32" s="34">
        <v>11442.769340000001</v>
      </c>
      <c r="L32" s="29">
        <v>771</v>
      </c>
      <c r="P32" s="1"/>
      <c r="Q32" s="16"/>
    </row>
    <row r="33" spans="1:17" s="13" customFormat="1" ht="10.15" x14ac:dyDescent="0.2">
      <c r="A33" s="6" t="s">
        <v>7</v>
      </c>
      <c r="B33" s="24">
        <v>2013</v>
      </c>
      <c r="C33" s="29">
        <v>169</v>
      </c>
      <c r="D33" s="29">
        <v>114</v>
      </c>
      <c r="E33" s="29">
        <v>27</v>
      </c>
      <c r="F33" s="29">
        <v>19</v>
      </c>
      <c r="G33" s="29">
        <v>46</v>
      </c>
      <c r="H33" s="29">
        <v>6</v>
      </c>
      <c r="I33" s="29">
        <v>19</v>
      </c>
      <c r="J33" s="35">
        <v>28947</v>
      </c>
      <c r="K33" s="35">
        <v>10318</v>
      </c>
      <c r="L33" s="29">
        <v>761</v>
      </c>
      <c r="P33" s="1"/>
      <c r="Q33" s="16"/>
    </row>
    <row r="34" spans="1:17" s="13" customFormat="1" x14ac:dyDescent="0.2">
      <c r="A34" s="6" t="s">
        <v>7</v>
      </c>
      <c r="B34" s="24">
        <v>2014</v>
      </c>
      <c r="C34" s="29">
        <v>152</v>
      </c>
      <c r="D34" s="29">
        <v>82</v>
      </c>
      <c r="E34" s="29">
        <v>27</v>
      </c>
      <c r="F34" s="29">
        <v>21</v>
      </c>
      <c r="G34" s="29">
        <v>64</v>
      </c>
      <c r="H34" s="29">
        <v>11</v>
      </c>
      <c r="I34" s="29">
        <v>19</v>
      </c>
      <c r="J34" s="35">
        <v>27041.095000000001</v>
      </c>
      <c r="K34" s="35">
        <v>11902</v>
      </c>
      <c r="L34" s="29">
        <v>849</v>
      </c>
      <c r="P34" s="1"/>
      <c r="Q34" s="16"/>
    </row>
    <row r="35" spans="1:17" s="4" customFormat="1" x14ac:dyDescent="0.2">
      <c r="A35" s="8" t="s">
        <v>7</v>
      </c>
      <c r="B35" s="25">
        <v>2015</v>
      </c>
      <c r="C35" s="36">
        <v>143</v>
      </c>
      <c r="D35" s="36">
        <v>70</v>
      </c>
      <c r="E35" s="36">
        <v>13</v>
      </c>
      <c r="F35" s="36">
        <v>24</v>
      </c>
      <c r="G35" s="36">
        <v>66</v>
      </c>
      <c r="H35" s="36">
        <v>9</v>
      </c>
      <c r="I35" s="36">
        <v>19</v>
      </c>
      <c r="J35" s="37">
        <v>26683</v>
      </c>
      <c r="K35" s="37">
        <v>11126</v>
      </c>
      <c r="L35" s="36">
        <v>587</v>
      </c>
      <c r="P35" s="18"/>
      <c r="Q35" s="15"/>
    </row>
    <row r="36" spans="1:17" x14ac:dyDescent="0.2">
      <c r="A36" s="6" t="s">
        <v>8</v>
      </c>
      <c r="B36" s="24">
        <v>2000</v>
      </c>
      <c r="C36" s="29">
        <v>0</v>
      </c>
      <c r="D36" s="29">
        <v>0</v>
      </c>
      <c r="E36" s="29" t="s">
        <v>6</v>
      </c>
      <c r="F36" s="29">
        <v>0</v>
      </c>
      <c r="G36" s="29" t="s">
        <v>6</v>
      </c>
      <c r="H36" s="29">
        <v>0</v>
      </c>
      <c r="I36" s="29" t="s">
        <v>6</v>
      </c>
      <c r="J36" s="34" t="s">
        <v>6</v>
      </c>
      <c r="K36" s="34" t="s">
        <v>6</v>
      </c>
      <c r="L36" s="29" t="s">
        <v>6</v>
      </c>
      <c r="M36" s="13"/>
      <c r="P36" s="1"/>
      <c r="Q36" s="16"/>
    </row>
    <row r="37" spans="1:17" x14ac:dyDescent="0.2">
      <c r="A37" s="6" t="s">
        <v>8</v>
      </c>
      <c r="B37" s="24">
        <v>2001</v>
      </c>
      <c r="C37" s="29">
        <v>1</v>
      </c>
      <c r="D37" s="29">
        <v>0</v>
      </c>
      <c r="E37" s="29" t="s">
        <v>6</v>
      </c>
      <c r="F37" s="29">
        <v>0</v>
      </c>
      <c r="G37" s="29" t="s">
        <v>6</v>
      </c>
      <c r="H37" s="29">
        <v>0</v>
      </c>
      <c r="I37" s="29" t="s">
        <v>6</v>
      </c>
      <c r="J37" s="34" t="s">
        <v>6</v>
      </c>
      <c r="K37" s="34" t="s">
        <v>6</v>
      </c>
      <c r="L37" s="29" t="s">
        <v>6</v>
      </c>
      <c r="M37" s="13"/>
      <c r="P37" s="1"/>
      <c r="Q37" s="16"/>
    </row>
    <row r="38" spans="1:17" ht="10.15" x14ac:dyDescent="0.2">
      <c r="A38" s="6" t="s">
        <v>8</v>
      </c>
      <c r="B38" s="24">
        <v>2002</v>
      </c>
      <c r="C38" s="29">
        <v>1</v>
      </c>
      <c r="D38" s="29">
        <v>1</v>
      </c>
      <c r="E38" s="29" t="s">
        <v>6</v>
      </c>
      <c r="F38" s="29">
        <v>0</v>
      </c>
      <c r="G38" s="29" t="s">
        <v>6</v>
      </c>
      <c r="H38" s="29">
        <v>0</v>
      </c>
      <c r="I38" s="29" t="s">
        <v>6</v>
      </c>
      <c r="J38" s="34" t="s">
        <v>6</v>
      </c>
      <c r="K38" s="34" t="s">
        <v>6</v>
      </c>
      <c r="L38" s="29" t="s">
        <v>6</v>
      </c>
      <c r="M38" s="13"/>
      <c r="P38" s="1"/>
      <c r="Q38" s="16"/>
    </row>
    <row r="39" spans="1:17" ht="10.15" x14ac:dyDescent="0.2">
      <c r="A39" s="6" t="s">
        <v>8</v>
      </c>
      <c r="B39" s="24">
        <v>2003</v>
      </c>
      <c r="C39" s="29">
        <v>1</v>
      </c>
      <c r="D39" s="29">
        <v>0</v>
      </c>
      <c r="E39" s="29" t="s">
        <v>6</v>
      </c>
      <c r="F39" s="29">
        <v>0</v>
      </c>
      <c r="G39" s="29" t="s">
        <v>6</v>
      </c>
      <c r="H39" s="29">
        <v>0</v>
      </c>
      <c r="I39" s="29" t="s">
        <v>6</v>
      </c>
      <c r="J39" s="34" t="s">
        <v>6</v>
      </c>
      <c r="K39" s="34" t="s">
        <v>6</v>
      </c>
      <c r="L39" s="29" t="s">
        <v>6</v>
      </c>
      <c r="M39" s="13"/>
      <c r="P39" s="1"/>
      <c r="Q39" s="16"/>
    </row>
    <row r="40" spans="1:17" ht="10.15" x14ac:dyDescent="0.2">
      <c r="A40" s="6" t="s">
        <v>8</v>
      </c>
      <c r="B40" s="22">
        <v>2004</v>
      </c>
      <c r="C40" s="29">
        <v>1</v>
      </c>
      <c r="D40" s="29">
        <v>1</v>
      </c>
      <c r="E40" s="29">
        <v>0</v>
      </c>
      <c r="F40" s="29">
        <v>0</v>
      </c>
      <c r="G40" s="29">
        <v>0</v>
      </c>
      <c r="H40" s="29">
        <v>0</v>
      </c>
      <c r="I40" s="29">
        <v>0.2</v>
      </c>
      <c r="J40" s="34">
        <v>182</v>
      </c>
      <c r="K40" s="34">
        <v>0</v>
      </c>
      <c r="L40" s="29" t="s">
        <v>6</v>
      </c>
      <c r="M40" s="13"/>
      <c r="P40" s="1"/>
      <c r="Q40" s="16"/>
    </row>
    <row r="41" spans="1:17" ht="10.15" x14ac:dyDescent="0.2">
      <c r="A41" s="6" t="s">
        <v>8</v>
      </c>
      <c r="B41" s="22">
        <v>2005</v>
      </c>
      <c r="C41" s="29">
        <v>3</v>
      </c>
      <c r="D41" s="29">
        <v>3</v>
      </c>
      <c r="E41" s="29">
        <v>0</v>
      </c>
      <c r="F41" s="29">
        <v>2</v>
      </c>
      <c r="G41" s="29">
        <v>0</v>
      </c>
      <c r="H41" s="29">
        <v>0</v>
      </c>
      <c r="I41" s="29">
        <v>0.75</v>
      </c>
      <c r="J41" s="34">
        <v>219</v>
      </c>
      <c r="K41" s="34">
        <v>0</v>
      </c>
      <c r="L41" s="29" t="s">
        <v>6</v>
      </c>
      <c r="M41" s="13"/>
      <c r="P41" s="1"/>
      <c r="Q41" s="16"/>
    </row>
    <row r="42" spans="1:17" ht="10.15" x14ac:dyDescent="0.2">
      <c r="A42" s="6" t="s">
        <v>8</v>
      </c>
      <c r="B42" s="22">
        <v>2006</v>
      </c>
      <c r="C42" s="29">
        <v>0</v>
      </c>
      <c r="D42" s="29">
        <v>0</v>
      </c>
      <c r="E42" s="29">
        <v>1</v>
      </c>
      <c r="F42" s="29">
        <v>0</v>
      </c>
      <c r="G42" s="29">
        <v>0</v>
      </c>
      <c r="H42" s="29">
        <v>0</v>
      </c>
      <c r="I42" s="29">
        <v>0.9</v>
      </c>
      <c r="J42" s="34">
        <v>78</v>
      </c>
      <c r="K42" s="34">
        <v>0</v>
      </c>
      <c r="L42" s="29" t="s">
        <v>6</v>
      </c>
      <c r="M42" s="13"/>
      <c r="P42" s="1"/>
      <c r="Q42" s="16"/>
    </row>
    <row r="43" spans="1:17" ht="10.15" x14ac:dyDescent="0.2">
      <c r="A43" s="6" t="s">
        <v>8</v>
      </c>
      <c r="B43" s="24">
        <v>2007</v>
      </c>
      <c r="C43" s="29">
        <v>1</v>
      </c>
      <c r="D43" s="29">
        <v>0</v>
      </c>
      <c r="E43" s="29">
        <v>0</v>
      </c>
      <c r="F43" s="29">
        <v>6</v>
      </c>
      <c r="G43" s="29">
        <v>0</v>
      </c>
      <c r="H43" s="29">
        <v>0</v>
      </c>
      <c r="I43" s="29">
        <v>0.9</v>
      </c>
      <c r="J43" s="34">
        <v>111</v>
      </c>
      <c r="K43" s="34">
        <v>700</v>
      </c>
      <c r="L43" s="29" t="s">
        <v>6</v>
      </c>
      <c r="M43" s="13"/>
      <c r="P43" s="1"/>
      <c r="Q43" s="16"/>
    </row>
    <row r="44" spans="1:17" ht="10.15" x14ac:dyDescent="0.2">
      <c r="A44" s="6" t="s">
        <v>8</v>
      </c>
      <c r="B44" s="24">
        <v>2008</v>
      </c>
      <c r="C44" s="29">
        <v>2</v>
      </c>
      <c r="D44" s="29">
        <v>1</v>
      </c>
      <c r="E44" s="29">
        <v>0</v>
      </c>
      <c r="F44" s="29">
        <v>0</v>
      </c>
      <c r="G44" s="29">
        <v>0</v>
      </c>
      <c r="H44" s="29">
        <v>0</v>
      </c>
      <c r="I44" s="29">
        <v>0.8</v>
      </c>
      <c r="J44" s="34">
        <v>175</v>
      </c>
      <c r="K44" s="34">
        <v>0</v>
      </c>
      <c r="L44" s="29" t="s">
        <v>6</v>
      </c>
      <c r="M44" s="13"/>
      <c r="P44" s="1"/>
      <c r="Q44" s="16"/>
    </row>
    <row r="45" spans="1:17" ht="10.15" x14ac:dyDescent="0.2">
      <c r="A45" s="6" t="s">
        <v>8</v>
      </c>
      <c r="B45" s="22">
        <v>2009</v>
      </c>
      <c r="C45" s="29">
        <v>3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0.8</v>
      </c>
      <c r="J45" s="34">
        <v>25</v>
      </c>
      <c r="K45" s="34">
        <v>0</v>
      </c>
      <c r="L45" s="29" t="s">
        <v>6</v>
      </c>
      <c r="M45" s="13"/>
      <c r="P45" s="1"/>
      <c r="Q45" s="16"/>
    </row>
    <row r="46" spans="1:17" x14ac:dyDescent="0.2">
      <c r="A46" s="6" t="s">
        <v>8</v>
      </c>
      <c r="B46" s="24">
        <v>2010</v>
      </c>
      <c r="C46" s="29">
        <v>6</v>
      </c>
      <c r="D46" s="29">
        <v>2</v>
      </c>
      <c r="E46" s="29">
        <v>0</v>
      </c>
      <c r="F46" s="29">
        <v>0</v>
      </c>
      <c r="G46" s="29">
        <v>0</v>
      </c>
      <c r="H46" s="29">
        <v>0</v>
      </c>
      <c r="I46" s="29">
        <v>0.9</v>
      </c>
      <c r="J46" s="34">
        <v>406</v>
      </c>
      <c r="K46" s="34">
        <v>0</v>
      </c>
      <c r="L46" s="29">
        <v>7</v>
      </c>
      <c r="M46" s="13"/>
      <c r="P46" s="1"/>
      <c r="Q46" s="16"/>
    </row>
    <row r="47" spans="1:17" s="13" customFormat="1" x14ac:dyDescent="0.2">
      <c r="A47" s="6" t="s">
        <v>8</v>
      </c>
      <c r="B47" s="24">
        <v>2011</v>
      </c>
      <c r="C47" s="29">
        <v>2</v>
      </c>
      <c r="D47" s="29">
        <v>0</v>
      </c>
      <c r="E47" s="29">
        <v>0</v>
      </c>
      <c r="F47" s="29">
        <v>1</v>
      </c>
      <c r="G47" s="29">
        <v>0</v>
      </c>
      <c r="H47" s="29">
        <v>1</v>
      </c>
      <c r="I47" s="29">
        <v>0.9</v>
      </c>
      <c r="J47" s="34">
        <v>201.297</v>
      </c>
      <c r="K47" s="34">
        <v>30</v>
      </c>
      <c r="L47" s="29">
        <v>8</v>
      </c>
      <c r="P47" s="1"/>
      <c r="Q47" s="16"/>
    </row>
    <row r="48" spans="1:17" s="13" customFormat="1" x14ac:dyDescent="0.2">
      <c r="A48" s="6" t="s">
        <v>8</v>
      </c>
      <c r="B48" s="24">
        <v>2012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0.9</v>
      </c>
      <c r="J48" s="34">
        <v>80.378</v>
      </c>
      <c r="K48" s="34">
        <v>0</v>
      </c>
      <c r="L48" s="29">
        <v>4</v>
      </c>
      <c r="P48" s="1"/>
      <c r="Q48" s="16"/>
    </row>
    <row r="49" spans="1:17" s="13" customFormat="1" x14ac:dyDescent="0.2">
      <c r="A49" s="6" t="s">
        <v>8</v>
      </c>
      <c r="B49" s="24">
        <v>2013</v>
      </c>
      <c r="C49" s="29">
        <v>3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0.8</v>
      </c>
      <c r="J49" s="35">
        <v>354</v>
      </c>
      <c r="K49" s="35">
        <v>0</v>
      </c>
      <c r="L49" s="29">
        <v>8</v>
      </c>
      <c r="P49" s="1"/>
      <c r="Q49" s="16"/>
    </row>
    <row r="50" spans="1:17" s="13" customFormat="1" x14ac:dyDescent="0.2">
      <c r="A50" s="6" t="s">
        <v>8</v>
      </c>
      <c r="B50" s="24">
        <v>2014</v>
      </c>
      <c r="C50" s="62">
        <v>3</v>
      </c>
      <c r="D50" s="62">
        <v>1</v>
      </c>
      <c r="E50" s="62">
        <v>0</v>
      </c>
      <c r="F50" s="62">
        <v>1</v>
      </c>
      <c r="G50" s="29">
        <v>0</v>
      </c>
      <c r="H50" s="62">
        <v>1</v>
      </c>
      <c r="I50" s="63">
        <v>0.8</v>
      </c>
      <c r="J50" s="64">
        <v>579.48900000000003</v>
      </c>
      <c r="K50" s="64">
        <v>286.5</v>
      </c>
      <c r="L50" s="62">
        <v>11</v>
      </c>
      <c r="P50" s="1"/>
      <c r="Q50" s="16"/>
    </row>
    <row r="51" spans="1:17" s="4" customFormat="1" x14ac:dyDescent="0.2">
      <c r="A51" s="8" t="s">
        <v>8</v>
      </c>
      <c r="B51" s="25">
        <v>2015</v>
      </c>
      <c r="C51" s="38">
        <v>11</v>
      </c>
      <c r="D51" s="38">
        <v>3</v>
      </c>
      <c r="E51" s="38">
        <v>0</v>
      </c>
      <c r="F51" s="38">
        <v>11</v>
      </c>
      <c r="G51" s="36">
        <v>11</v>
      </c>
      <c r="H51" s="38"/>
      <c r="I51" s="39">
        <v>1</v>
      </c>
      <c r="J51" s="40">
        <v>3527</v>
      </c>
      <c r="K51" s="40"/>
      <c r="L51" s="38">
        <v>4</v>
      </c>
      <c r="P51" s="18"/>
      <c r="Q51" s="15"/>
    </row>
    <row r="52" spans="1:17" x14ac:dyDescent="0.2">
      <c r="A52" s="6" t="s">
        <v>80</v>
      </c>
      <c r="B52" s="24">
        <v>2000</v>
      </c>
      <c r="C52" s="29">
        <v>18</v>
      </c>
      <c r="D52" s="29">
        <v>5</v>
      </c>
      <c r="E52" s="30" t="s">
        <v>6</v>
      </c>
      <c r="F52" s="30">
        <v>3</v>
      </c>
      <c r="G52" s="30" t="s">
        <v>6</v>
      </c>
      <c r="H52" s="30">
        <v>0</v>
      </c>
      <c r="I52" s="30" t="s">
        <v>6</v>
      </c>
      <c r="J52" s="31" t="s">
        <v>6</v>
      </c>
      <c r="K52" s="31" t="s">
        <v>6</v>
      </c>
      <c r="L52" s="30" t="s">
        <v>6</v>
      </c>
      <c r="P52" s="1"/>
      <c r="Q52" s="16"/>
    </row>
    <row r="53" spans="1:17" x14ac:dyDescent="0.2">
      <c r="A53" s="6" t="s">
        <v>80</v>
      </c>
      <c r="B53" s="24">
        <v>2001</v>
      </c>
      <c r="C53" s="29">
        <v>24</v>
      </c>
      <c r="D53" s="29">
        <v>7</v>
      </c>
      <c r="E53" s="30" t="s">
        <v>6</v>
      </c>
      <c r="F53" s="30">
        <v>1</v>
      </c>
      <c r="G53" s="30" t="s">
        <v>6</v>
      </c>
      <c r="H53" s="30">
        <v>0</v>
      </c>
      <c r="I53" s="30" t="s">
        <v>6</v>
      </c>
      <c r="J53" s="31" t="s">
        <v>6</v>
      </c>
      <c r="K53" s="31" t="s">
        <v>6</v>
      </c>
      <c r="L53" s="30" t="s">
        <v>6</v>
      </c>
      <c r="P53" s="1"/>
      <c r="Q53" s="16"/>
    </row>
    <row r="54" spans="1:17" x14ac:dyDescent="0.2">
      <c r="A54" s="6" t="s">
        <v>80</v>
      </c>
      <c r="B54" s="24">
        <v>2002</v>
      </c>
      <c r="C54" s="29">
        <v>34</v>
      </c>
      <c r="D54" s="29">
        <v>18</v>
      </c>
      <c r="E54" s="30" t="s">
        <v>6</v>
      </c>
      <c r="F54" s="30">
        <v>0</v>
      </c>
      <c r="G54" s="30" t="s">
        <v>6</v>
      </c>
      <c r="H54" s="30">
        <v>0</v>
      </c>
      <c r="I54" s="30" t="s">
        <v>6</v>
      </c>
      <c r="J54" s="31" t="s">
        <v>6</v>
      </c>
      <c r="K54" s="31" t="s">
        <v>6</v>
      </c>
      <c r="L54" s="30" t="s">
        <v>6</v>
      </c>
      <c r="P54" s="1"/>
      <c r="Q54" s="16"/>
    </row>
    <row r="55" spans="1:17" x14ac:dyDescent="0.2">
      <c r="A55" s="6" t="s">
        <v>80</v>
      </c>
      <c r="B55" s="24">
        <v>2003</v>
      </c>
      <c r="C55" s="29">
        <v>45</v>
      </c>
      <c r="D55" s="29">
        <v>22</v>
      </c>
      <c r="E55" s="30" t="s">
        <v>6</v>
      </c>
      <c r="F55" s="30">
        <v>6</v>
      </c>
      <c r="G55" s="30" t="s">
        <v>6</v>
      </c>
      <c r="H55" s="30">
        <v>0</v>
      </c>
      <c r="I55" s="30" t="s">
        <v>6</v>
      </c>
      <c r="J55" s="31" t="s">
        <v>6</v>
      </c>
      <c r="K55" s="31" t="s">
        <v>6</v>
      </c>
      <c r="L55" s="30" t="s">
        <v>6</v>
      </c>
      <c r="P55" s="1"/>
      <c r="Q55" s="16"/>
    </row>
    <row r="56" spans="1:17" x14ac:dyDescent="0.2">
      <c r="A56" s="6" t="s">
        <v>80</v>
      </c>
      <c r="B56" s="22">
        <v>2004</v>
      </c>
      <c r="C56" s="29">
        <v>36</v>
      </c>
      <c r="D56" s="29">
        <v>23</v>
      </c>
      <c r="E56" s="30">
        <v>2</v>
      </c>
      <c r="F56" s="30">
        <v>4</v>
      </c>
      <c r="G56" s="30">
        <v>13</v>
      </c>
      <c r="H56" s="30">
        <v>0</v>
      </c>
      <c r="I56" s="30">
        <v>8.8000000000000007</v>
      </c>
      <c r="J56" s="31">
        <v>3919</v>
      </c>
      <c r="K56" s="31">
        <v>645</v>
      </c>
      <c r="L56" s="30" t="s">
        <v>6</v>
      </c>
      <c r="P56" s="1"/>
      <c r="Q56" s="16"/>
    </row>
    <row r="57" spans="1:17" x14ac:dyDescent="0.2">
      <c r="A57" s="6" t="s">
        <v>80</v>
      </c>
      <c r="B57" s="22">
        <v>2005</v>
      </c>
      <c r="C57" s="29">
        <v>47</v>
      </c>
      <c r="D57" s="29">
        <v>11</v>
      </c>
      <c r="E57" s="30">
        <v>7</v>
      </c>
      <c r="F57" s="30">
        <v>14</v>
      </c>
      <c r="G57" s="30">
        <v>25</v>
      </c>
      <c r="H57" s="30">
        <v>2</v>
      </c>
      <c r="I57" s="30">
        <v>8.6999999999999993</v>
      </c>
      <c r="J57" s="31">
        <v>5430</v>
      </c>
      <c r="K57" s="31">
        <v>2491</v>
      </c>
      <c r="L57" s="30" t="s">
        <v>6</v>
      </c>
      <c r="P57" s="1"/>
      <c r="Q57" s="16"/>
    </row>
    <row r="58" spans="1:17" x14ac:dyDescent="0.2">
      <c r="A58" s="6" t="s">
        <v>80</v>
      </c>
      <c r="B58" s="22">
        <v>2006</v>
      </c>
      <c r="C58" s="29">
        <v>71</v>
      </c>
      <c r="D58" s="29">
        <v>15</v>
      </c>
      <c r="E58" s="30">
        <v>1</v>
      </c>
      <c r="F58" s="30">
        <v>16</v>
      </c>
      <c r="G58" s="30">
        <v>29</v>
      </c>
      <c r="H58" s="30">
        <v>0</v>
      </c>
      <c r="I58" s="30">
        <v>10</v>
      </c>
      <c r="J58" s="31">
        <v>5960</v>
      </c>
      <c r="K58" s="31">
        <v>4277</v>
      </c>
      <c r="L58" s="30" t="s">
        <v>6</v>
      </c>
      <c r="P58" s="1"/>
      <c r="Q58" s="16"/>
    </row>
    <row r="59" spans="1:17" x14ac:dyDescent="0.2">
      <c r="A59" s="6" t="s">
        <v>9</v>
      </c>
      <c r="B59" s="24">
        <v>2007</v>
      </c>
      <c r="C59" s="29">
        <v>72</v>
      </c>
      <c r="D59" s="29">
        <v>16</v>
      </c>
      <c r="E59" s="30">
        <v>0</v>
      </c>
      <c r="F59" s="30">
        <v>11</v>
      </c>
      <c r="G59" s="30">
        <v>37</v>
      </c>
      <c r="H59" s="30">
        <v>1</v>
      </c>
      <c r="I59" s="30">
        <v>9.5</v>
      </c>
      <c r="J59" s="31">
        <v>5879</v>
      </c>
      <c r="K59" s="31">
        <v>7635</v>
      </c>
      <c r="L59" s="30" t="s">
        <v>6</v>
      </c>
      <c r="P59" s="1"/>
      <c r="Q59" s="16"/>
    </row>
    <row r="60" spans="1:17" x14ac:dyDescent="0.2">
      <c r="A60" s="6" t="s">
        <v>9</v>
      </c>
      <c r="B60" s="24">
        <v>2008</v>
      </c>
      <c r="C60" s="29">
        <v>74</v>
      </c>
      <c r="D60" s="29">
        <v>21</v>
      </c>
      <c r="E60" s="30">
        <v>0</v>
      </c>
      <c r="F60" s="30">
        <v>19</v>
      </c>
      <c r="G60" s="30">
        <v>43</v>
      </c>
      <c r="H60" s="30">
        <v>3</v>
      </c>
      <c r="I60" s="30">
        <v>8</v>
      </c>
      <c r="J60" s="31">
        <v>5700</v>
      </c>
      <c r="K60" s="31">
        <v>4310</v>
      </c>
      <c r="L60" s="30" t="s">
        <v>6</v>
      </c>
      <c r="P60" s="1"/>
      <c r="Q60" s="16"/>
    </row>
    <row r="61" spans="1:17" x14ac:dyDescent="0.2">
      <c r="A61" s="6" t="s">
        <v>9</v>
      </c>
      <c r="B61" s="22">
        <v>2009</v>
      </c>
      <c r="C61" s="29">
        <v>45</v>
      </c>
      <c r="D61" s="29">
        <v>17</v>
      </c>
      <c r="E61" s="30">
        <v>2</v>
      </c>
      <c r="F61" s="30">
        <v>15</v>
      </c>
      <c r="G61" s="30">
        <v>50</v>
      </c>
      <c r="H61" s="30">
        <v>0</v>
      </c>
      <c r="I61" s="30">
        <v>8</v>
      </c>
      <c r="J61" s="31">
        <v>7616</v>
      </c>
      <c r="K61" s="31">
        <v>6124</v>
      </c>
      <c r="L61" s="30" t="s">
        <v>6</v>
      </c>
      <c r="P61" s="1"/>
      <c r="Q61" s="16"/>
    </row>
    <row r="62" spans="1:17" x14ac:dyDescent="0.2">
      <c r="A62" s="6" t="s">
        <v>9</v>
      </c>
      <c r="B62" s="24">
        <v>2010</v>
      </c>
      <c r="C62" s="29">
        <v>40</v>
      </c>
      <c r="D62" s="29">
        <v>11</v>
      </c>
      <c r="E62" s="30">
        <v>2</v>
      </c>
      <c r="F62" s="30">
        <v>18</v>
      </c>
      <c r="G62" s="30">
        <v>58</v>
      </c>
      <c r="H62" s="30">
        <v>0</v>
      </c>
      <c r="I62" s="30">
        <v>8</v>
      </c>
      <c r="J62" s="31">
        <v>5009</v>
      </c>
      <c r="K62" s="31">
        <v>5063</v>
      </c>
      <c r="L62" s="30">
        <v>306</v>
      </c>
      <c r="P62" s="1"/>
      <c r="Q62" s="16"/>
    </row>
    <row r="63" spans="1:17" s="13" customFormat="1" x14ac:dyDescent="0.2">
      <c r="A63" s="6" t="s">
        <v>9</v>
      </c>
      <c r="B63" s="24">
        <v>2011</v>
      </c>
      <c r="C63" s="29">
        <v>58</v>
      </c>
      <c r="D63" s="29">
        <v>12</v>
      </c>
      <c r="E63" s="29">
        <v>3</v>
      </c>
      <c r="F63" s="29">
        <v>26</v>
      </c>
      <c r="G63" s="29">
        <v>79</v>
      </c>
      <c r="H63" s="29">
        <v>0</v>
      </c>
      <c r="I63" s="29">
        <v>8</v>
      </c>
      <c r="J63" s="34">
        <v>4469.5969999999998</v>
      </c>
      <c r="K63" s="34">
        <v>4420.893</v>
      </c>
      <c r="L63" s="29">
        <v>306</v>
      </c>
      <c r="P63" s="1"/>
      <c r="Q63" s="16"/>
    </row>
    <row r="64" spans="1:17" s="13" customFormat="1" x14ac:dyDescent="0.2">
      <c r="A64" s="6" t="s">
        <v>9</v>
      </c>
      <c r="B64" s="24">
        <v>2012</v>
      </c>
      <c r="C64" s="29">
        <v>49</v>
      </c>
      <c r="D64" s="29">
        <v>10</v>
      </c>
      <c r="E64" s="29">
        <v>3</v>
      </c>
      <c r="F64" s="29">
        <v>19</v>
      </c>
      <c r="G64" s="29">
        <v>96</v>
      </c>
      <c r="H64" s="29">
        <v>5</v>
      </c>
      <c r="I64" s="29">
        <v>13</v>
      </c>
      <c r="J64" s="34">
        <v>4587.0360000000001</v>
      </c>
      <c r="K64" s="34">
        <v>4399.7860000000001</v>
      </c>
      <c r="L64" s="29">
        <v>370</v>
      </c>
      <c r="P64" s="1"/>
      <c r="Q64" s="16"/>
    </row>
    <row r="65" spans="1:17" s="13" customFormat="1" x14ac:dyDescent="0.2">
      <c r="A65" s="6" t="s">
        <v>9</v>
      </c>
      <c r="B65" s="24">
        <v>2013</v>
      </c>
      <c r="C65" s="29">
        <v>77</v>
      </c>
      <c r="D65" s="29">
        <v>24</v>
      </c>
      <c r="E65" s="29">
        <v>3</v>
      </c>
      <c r="F65" s="29">
        <v>19</v>
      </c>
      <c r="G65" s="29">
        <v>112</v>
      </c>
      <c r="H65" s="29">
        <v>1</v>
      </c>
      <c r="I65" s="29">
        <v>14.5</v>
      </c>
      <c r="J65" s="35">
        <v>4315.0439999999999</v>
      </c>
      <c r="K65" s="35">
        <v>5859.0739999999996</v>
      </c>
      <c r="L65" s="29">
        <v>382</v>
      </c>
      <c r="P65" s="1"/>
      <c r="Q65" s="16"/>
    </row>
    <row r="66" spans="1:17" s="13" customFormat="1" x14ac:dyDescent="0.2">
      <c r="A66" s="6" t="s">
        <v>9</v>
      </c>
      <c r="B66" s="24">
        <v>2014</v>
      </c>
      <c r="C66" s="29">
        <v>74</v>
      </c>
      <c r="D66" s="29">
        <v>34</v>
      </c>
      <c r="E66" s="29">
        <v>2</v>
      </c>
      <c r="F66" s="29">
        <v>19</v>
      </c>
      <c r="G66" s="29">
        <v>130</v>
      </c>
      <c r="H66" s="29">
        <v>2</v>
      </c>
      <c r="I66" s="29">
        <v>14</v>
      </c>
      <c r="J66" s="35">
        <v>4625.4269999999997</v>
      </c>
      <c r="K66" s="35">
        <v>5779.2520000000004</v>
      </c>
      <c r="L66" s="29">
        <v>365</v>
      </c>
      <c r="P66" s="1"/>
      <c r="Q66" s="16"/>
    </row>
    <row r="67" spans="1:17" s="4" customFormat="1" x14ac:dyDescent="0.2">
      <c r="A67" s="8" t="s">
        <v>9</v>
      </c>
      <c r="B67" s="25">
        <v>2015</v>
      </c>
      <c r="C67" s="36">
        <v>70</v>
      </c>
      <c r="D67" s="36">
        <v>15</v>
      </c>
      <c r="E67" s="36">
        <v>10</v>
      </c>
      <c r="F67" s="36">
        <v>26</v>
      </c>
      <c r="G67" s="36">
        <v>153</v>
      </c>
      <c r="H67" s="36">
        <v>5</v>
      </c>
      <c r="I67" s="36">
        <v>15</v>
      </c>
      <c r="J67" s="37">
        <v>7566</v>
      </c>
      <c r="K67" s="37">
        <v>9283</v>
      </c>
      <c r="L67" s="36">
        <v>408</v>
      </c>
      <c r="P67" s="18"/>
      <c r="Q67" s="15"/>
    </row>
    <row r="68" spans="1:17" x14ac:dyDescent="0.2">
      <c r="A68" s="6" t="s">
        <v>10</v>
      </c>
      <c r="B68" s="24">
        <v>2000</v>
      </c>
      <c r="C68" s="29">
        <v>1</v>
      </c>
      <c r="D68" s="29">
        <v>0</v>
      </c>
      <c r="E68" s="29" t="s">
        <v>6</v>
      </c>
      <c r="F68" s="29">
        <v>0</v>
      </c>
      <c r="G68" s="29" t="s">
        <v>6</v>
      </c>
      <c r="H68" s="29">
        <v>0</v>
      </c>
      <c r="I68" s="29" t="s">
        <v>6</v>
      </c>
      <c r="J68" s="34" t="s">
        <v>6</v>
      </c>
      <c r="K68" s="34" t="s">
        <v>6</v>
      </c>
      <c r="L68" s="29" t="s">
        <v>6</v>
      </c>
      <c r="P68" s="1"/>
      <c r="Q68" s="16"/>
    </row>
    <row r="69" spans="1:17" x14ac:dyDescent="0.2">
      <c r="A69" s="6" t="s">
        <v>10</v>
      </c>
      <c r="B69" s="24">
        <v>2001</v>
      </c>
      <c r="C69" s="29">
        <v>2</v>
      </c>
      <c r="D69" s="29">
        <v>0</v>
      </c>
      <c r="E69" s="29" t="s">
        <v>6</v>
      </c>
      <c r="F69" s="29">
        <v>0</v>
      </c>
      <c r="G69" s="29" t="s">
        <v>6</v>
      </c>
      <c r="H69" s="29">
        <v>0</v>
      </c>
      <c r="I69" s="29" t="s">
        <v>6</v>
      </c>
      <c r="J69" s="34" t="s">
        <v>6</v>
      </c>
      <c r="K69" s="34" t="s">
        <v>6</v>
      </c>
      <c r="L69" s="29" t="s">
        <v>6</v>
      </c>
      <c r="P69" s="1"/>
      <c r="Q69" s="16"/>
    </row>
    <row r="70" spans="1:17" x14ac:dyDescent="0.2">
      <c r="A70" s="6" t="s">
        <v>10</v>
      </c>
      <c r="B70" s="24">
        <v>2002</v>
      </c>
      <c r="C70" s="29">
        <v>0</v>
      </c>
      <c r="D70" s="29">
        <v>0</v>
      </c>
      <c r="E70" s="29" t="s">
        <v>6</v>
      </c>
      <c r="F70" s="29">
        <v>0</v>
      </c>
      <c r="G70" s="29" t="s">
        <v>6</v>
      </c>
      <c r="H70" s="29">
        <v>0</v>
      </c>
      <c r="I70" s="29" t="s">
        <v>6</v>
      </c>
      <c r="J70" s="34" t="s">
        <v>6</v>
      </c>
      <c r="K70" s="34" t="s">
        <v>6</v>
      </c>
      <c r="L70" s="29" t="s">
        <v>6</v>
      </c>
      <c r="P70" s="1"/>
      <c r="Q70" s="16"/>
    </row>
    <row r="71" spans="1:17" x14ac:dyDescent="0.2">
      <c r="A71" s="6" t="s">
        <v>10</v>
      </c>
      <c r="B71" s="24">
        <v>2003</v>
      </c>
      <c r="C71" s="29">
        <v>2</v>
      </c>
      <c r="D71" s="29">
        <v>0</v>
      </c>
      <c r="E71" s="29" t="s">
        <v>6</v>
      </c>
      <c r="F71" s="29">
        <v>0</v>
      </c>
      <c r="G71" s="29" t="s">
        <v>6</v>
      </c>
      <c r="H71" s="29">
        <v>0</v>
      </c>
      <c r="I71" s="29" t="s">
        <v>6</v>
      </c>
      <c r="J71" s="34" t="s">
        <v>6</v>
      </c>
      <c r="K71" s="34" t="s">
        <v>6</v>
      </c>
      <c r="L71" s="29" t="s">
        <v>6</v>
      </c>
      <c r="P71" s="1"/>
      <c r="Q71" s="16"/>
    </row>
    <row r="72" spans="1:17" x14ac:dyDescent="0.2">
      <c r="A72" s="6" t="s">
        <v>10</v>
      </c>
      <c r="B72" s="22">
        <v>2004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1</v>
      </c>
      <c r="J72" s="34">
        <v>0</v>
      </c>
      <c r="K72" s="34">
        <v>0</v>
      </c>
      <c r="L72" s="29" t="s">
        <v>6</v>
      </c>
      <c r="P72" s="1"/>
      <c r="Q72" s="16"/>
    </row>
    <row r="73" spans="1:17" x14ac:dyDescent="0.2">
      <c r="A73" s="6" t="s">
        <v>10</v>
      </c>
      <c r="B73" s="22">
        <v>2005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34">
        <v>0</v>
      </c>
      <c r="K73" s="34">
        <v>0</v>
      </c>
      <c r="L73" s="29" t="s">
        <v>6</v>
      </c>
      <c r="P73" s="1"/>
      <c r="Q73" s="16"/>
    </row>
    <row r="74" spans="1:17" x14ac:dyDescent="0.2">
      <c r="A74" s="6" t="s">
        <v>10</v>
      </c>
      <c r="B74" s="22">
        <v>2006</v>
      </c>
      <c r="C74" s="29">
        <v>2</v>
      </c>
      <c r="D74" s="29">
        <v>2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34">
        <v>0</v>
      </c>
      <c r="K74" s="34">
        <v>0</v>
      </c>
      <c r="L74" s="29" t="s">
        <v>6</v>
      </c>
      <c r="P74" s="1"/>
      <c r="Q74" s="16"/>
    </row>
    <row r="75" spans="1:17" x14ac:dyDescent="0.2">
      <c r="A75" s="6" t="s">
        <v>10</v>
      </c>
      <c r="B75" s="26">
        <v>2007</v>
      </c>
      <c r="C75" s="29">
        <v>0</v>
      </c>
      <c r="D75" s="29">
        <v>2</v>
      </c>
      <c r="E75" s="29">
        <v>0</v>
      </c>
      <c r="F75" s="29">
        <v>0</v>
      </c>
      <c r="G75" s="29">
        <v>0</v>
      </c>
      <c r="H75" s="29">
        <v>0</v>
      </c>
      <c r="I75" s="29">
        <v>0.25</v>
      </c>
      <c r="J75" s="34">
        <v>239</v>
      </c>
      <c r="K75" s="34">
        <v>0</v>
      </c>
      <c r="L75" s="29" t="s">
        <v>6</v>
      </c>
      <c r="P75" s="1"/>
      <c r="Q75" s="16"/>
    </row>
    <row r="76" spans="1:17" x14ac:dyDescent="0.2">
      <c r="A76" s="6" t="s">
        <v>10</v>
      </c>
      <c r="B76" s="26">
        <v>2008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0.25</v>
      </c>
      <c r="J76" s="34">
        <v>430</v>
      </c>
      <c r="K76" s="34">
        <v>0</v>
      </c>
      <c r="L76" s="29" t="s">
        <v>6</v>
      </c>
      <c r="P76" s="1"/>
      <c r="Q76" s="16"/>
    </row>
    <row r="77" spans="1:17" x14ac:dyDescent="0.2">
      <c r="A77" s="6" t="s">
        <v>10</v>
      </c>
      <c r="B77" s="22">
        <v>2009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0.25</v>
      </c>
      <c r="J77" s="34">
        <v>528</v>
      </c>
      <c r="K77" s="34">
        <v>0</v>
      </c>
      <c r="L77" s="29" t="s">
        <v>6</v>
      </c>
      <c r="P77" s="1"/>
      <c r="Q77" s="16"/>
    </row>
    <row r="78" spans="1:17" x14ac:dyDescent="0.2">
      <c r="A78" s="6" t="s">
        <v>10</v>
      </c>
      <c r="B78" s="24">
        <v>2010</v>
      </c>
      <c r="C78" s="29">
        <v>4</v>
      </c>
      <c r="D78" s="29">
        <v>1</v>
      </c>
      <c r="E78" s="29">
        <v>0</v>
      </c>
      <c r="F78" s="29">
        <v>1</v>
      </c>
      <c r="G78" s="29">
        <v>1</v>
      </c>
      <c r="H78" s="29">
        <v>0</v>
      </c>
      <c r="I78" s="29">
        <v>0.25</v>
      </c>
      <c r="J78" s="34">
        <v>0</v>
      </c>
      <c r="K78" s="34">
        <v>350</v>
      </c>
      <c r="L78" s="29">
        <v>72</v>
      </c>
      <c r="P78" s="1"/>
      <c r="Q78" s="16"/>
    </row>
    <row r="79" spans="1:17" s="13" customFormat="1" x14ac:dyDescent="0.2">
      <c r="A79" s="6" t="s">
        <v>10</v>
      </c>
      <c r="B79" s="24">
        <v>2011</v>
      </c>
      <c r="C79" s="29">
        <v>0</v>
      </c>
      <c r="D79" s="29">
        <v>0</v>
      </c>
      <c r="E79" s="29">
        <v>1</v>
      </c>
      <c r="F79" s="29">
        <v>0</v>
      </c>
      <c r="G79" s="29">
        <v>1</v>
      </c>
      <c r="H79" s="29">
        <v>0</v>
      </c>
      <c r="I79" s="29">
        <v>0.25</v>
      </c>
      <c r="J79" s="34">
        <v>513.16600000000005</v>
      </c>
      <c r="K79" s="34">
        <v>390.15499999999997</v>
      </c>
      <c r="L79" s="29">
        <v>59</v>
      </c>
      <c r="P79" s="1"/>
      <c r="Q79" s="16"/>
    </row>
    <row r="80" spans="1:17" s="13" customFormat="1" x14ac:dyDescent="0.2">
      <c r="A80" s="6" t="s">
        <v>10</v>
      </c>
      <c r="B80" s="24">
        <v>2012</v>
      </c>
      <c r="C80" s="29">
        <v>4</v>
      </c>
      <c r="D80" s="29">
        <v>0</v>
      </c>
      <c r="E80" s="29">
        <v>0</v>
      </c>
      <c r="F80" s="29">
        <v>0</v>
      </c>
      <c r="G80" s="29">
        <v>1</v>
      </c>
      <c r="H80" s="29">
        <v>0</v>
      </c>
      <c r="I80" s="29">
        <v>0.25</v>
      </c>
      <c r="J80" s="34">
        <v>326.44200000000001</v>
      </c>
      <c r="K80" s="34">
        <v>69.25</v>
      </c>
      <c r="L80" s="29">
        <v>47</v>
      </c>
      <c r="P80" s="1"/>
      <c r="Q80" s="16"/>
    </row>
    <row r="81" spans="1:17" s="13" customFormat="1" x14ac:dyDescent="0.2">
      <c r="A81" s="6" t="s">
        <v>10</v>
      </c>
      <c r="B81" s="24">
        <v>2013</v>
      </c>
      <c r="C81" s="29">
        <v>1</v>
      </c>
      <c r="D81" s="29">
        <v>1</v>
      </c>
      <c r="E81" s="29">
        <v>0</v>
      </c>
      <c r="F81" s="29">
        <v>0</v>
      </c>
      <c r="G81" s="29">
        <v>1</v>
      </c>
      <c r="H81" s="29">
        <v>0</v>
      </c>
      <c r="I81" s="29">
        <v>0.25</v>
      </c>
      <c r="J81" s="35">
        <v>321.47500000000002</v>
      </c>
      <c r="K81" s="35">
        <v>140.346</v>
      </c>
      <c r="L81" s="29">
        <v>34</v>
      </c>
      <c r="P81" s="1"/>
      <c r="Q81" s="16"/>
    </row>
    <row r="82" spans="1:17" s="13" customFormat="1" x14ac:dyDescent="0.2">
      <c r="A82" s="6" t="s">
        <v>10</v>
      </c>
      <c r="B82" s="24">
        <v>2014</v>
      </c>
      <c r="C82" s="62">
        <v>1</v>
      </c>
      <c r="D82" s="62">
        <v>0</v>
      </c>
      <c r="E82" s="62">
        <v>0</v>
      </c>
      <c r="F82" s="62">
        <v>0</v>
      </c>
      <c r="G82" s="29">
        <v>1</v>
      </c>
      <c r="H82" s="62">
        <v>0</v>
      </c>
      <c r="I82" s="62">
        <v>0.25</v>
      </c>
      <c r="J82" s="64">
        <v>386.19400000000002</v>
      </c>
      <c r="K82" s="64">
        <v>140.34700000000001</v>
      </c>
      <c r="L82" s="62">
        <v>46</v>
      </c>
      <c r="P82" s="1"/>
      <c r="Q82" s="16"/>
    </row>
    <row r="83" spans="1:17" s="4" customFormat="1" x14ac:dyDescent="0.2">
      <c r="A83" s="8" t="s">
        <v>10</v>
      </c>
      <c r="B83" s="25">
        <v>2015</v>
      </c>
      <c r="C83" s="38">
        <v>0</v>
      </c>
      <c r="D83" s="38">
        <v>0</v>
      </c>
      <c r="E83" s="38">
        <v>0</v>
      </c>
      <c r="F83" s="38">
        <v>0</v>
      </c>
      <c r="G83" s="36">
        <v>1</v>
      </c>
      <c r="H83" s="38">
        <v>0</v>
      </c>
      <c r="I83" s="38">
        <v>1</v>
      </c>
      <c r="J83" s="40">
        <v>585</v>
      </c>
      <c r="K83" s="40">
        <v>361</v>
      </c>
      <c r="L83" s="38">
        <v>47</v>
      </c>
      <c r="P83" s="18"/>
      <c r="Q83" s="15"/>
    </row>
    <row r="84" spans="1:17" x14ac:dyDescent="0.2">
      <c r="A84" s="6" t="s">
        <v>11</v>
      </c>
      <c r="B84" s="24">
        <v>2000</v>
      </c>
      <c r="C84" s="30">
        <v>10</v>
      </c>
      <c r="D84" s="30">
        <v>1</v>
      </c>
      <c r="E84" s="30" t="s">
        <v>6</v>
      </c>
      <c r="F84" s="30">
        <v>0</v>
      </c>
      <c r="G84" s="30" t="s">
        <v>6</v>
      </c>
      <c r="H84" s="30">
        <v>0</v>
      </c>
      <c r="I84" s="30" t="s">
        <v>6</v>
      </c>
      <c r="J84" s="31" t="s">
        <v>6</v>
      </c>
      <c r="K84" s="31" t="s">
        <v>6</v>
      </c>
      <c r="L84" s="30" t="s">
        <v>6</v>
      </c>
      <c r="P84" s="1"/>
      <c r="Q84" s="16"/>
    </row>
    <row r="85" spans="1:17" x14ac:dyDescent="0.2">
      <c r="A85" s="6" t="s">
        <v>11</v>
      </c>
      <c r="B85" s="24">
        <v>2001</v>
      </c>
      <c r="C85" s="30">
        <v>11</v>
      </c>
      <c r="D85" s="30">
        <v>3</v>
      </c>
      <c r="E85" s="30" t="s">
        <v>6</v>
      </c>
      <c r="F85" s="30">
        <v>0</v>
      </c>
      <c r="G85" s="30" t="s">
        <v>6</v>
      </c>
      <c r="H85" s="30">
        <v>0</v>
      </c>
      <c r="I85" s="30" t="s">
        <v>6</v>
      </c>
      <c r="J85" s="31" t="s">
        <v>6</v>
      </c>
      <c r="K85" s="31" t="s">
        <v>6</v>
      </c>
      <c r="L85" s="30" t="s">
        <v>6</v>
      </c>
      <c r="P85" s="1"/>
      <c r="Q85" s="16"/>
    </row>
    <row r="86" spans="1:17" x14ac:dyDescent="0.2">
      <c r="A86" s="6" t="s">
        <v>11</v>
      </c>
      <c r="B86" s="24">
        <v>2002</v>
      </c>
      <c r="C86" s="30">
        <v>12</v>
      </c>
      <c r="D86" s="30">
        <v>4</v>
      </c>
      <c r="E86" s="30" t="s">
        <v>6</v>
      </c>
      <c r="F86" s="30">
        <v>3</v>
      </c>
      <c r="G86" s="30" t="s">
        <v>6</v>
      </c>
      <c r="H86" s="30">
        <v>0</v>
      </c>
      <c r="I86" s="30" t="s">
        <v>6</v>
      </c>
      <c r="J86" s="31" t="s">
        <v>6</v>
      </c>
      <c r="K86" s="31" t="s">
        <v>6</v>
      </c>
      <c r="L86" s="30" t="s">
        <v>6</v>
      </c>
      <c r="P86" s="1"/>
      <c r="Q86" s="16"/>
    </row>
    <row r="87" spans="1:17" x14ac:dyDescent="0.2">
      <c r="A87" s="6" t="s">
        <v>11</v>
      </c>
      <c r="B87" s="24">
        <v>2003</v>
      </c>
      <c r="C87" s="30">
        <v>13</v>
      </c>
      <c r="D87" s="30">
        <v>1</v>
      </c>
      <c r="E87" s="30" t="s">
        <v>6</v>
      </c>
      <c r="F87" s="30">
        <v>5</v>
      </c>
      <c r="G87" s="30" t="s">
        <v>6</v>
      </c>
      <c r="H87" s="30">
        <v>2</v>
      </c>
      <c r="I87" s="30" t="s">
        <v>6</v>
      </c>
      <c r="J87" s="31" t="s">
        <v>6</v>
      </c>
      <c r="K87" s="31" t="s">
        <v>6</v>
      </c>
      <c r="L87" s="30" t="s">
        <v>6</v>
      </c>
      <c r="P87" s="1"/>
      <c r="Q87" s="16"/>
    </row>
    <row r="88" spans="1:17" x14ac:dyDescent="0.2">
      <c r="A88" s="6" t="s">
        <v>11</v>
      </c>
      <c r="B88" s="22">
        <v>2004</v>
      </c>
      <c r="C88" s="30">
        <v>15</v>
      </c>
      <c r="D88" s="30">
        <v>6</v>
      </c>
      <c r="E88" s="30">
        <v>0</v>
      </c>
      <c r="F88" s="30">
        <v>2</v>
      </c>
      <c r="G88" s="30">
        <v>4</v>
      </c>
      <c r="H88" s="30">
        <v>1</v>
      </c>
      <c r="I88" s="30">
        <v>4</v>
      </c>
      <c r="J88" s="31">
        <v>1500</v>
      </c>
      <c r="K88" s="31">
        <v>600</v>
      </c>
      <c r="L88" s="30" t="s">
        <v>6</v>
      </c>
      <c r="P88" s="1"/>
      <c r="Q88" s="16"/>
    </row>
    <row r="89" spans="1:17" x14ac:dyDescent="0.2">
      <c r="A89" s="6" t="s">
        <v>11</v>
      </c>
      <c r="B89" s="22">
        <v>2005</v>
      </c>
      <c r="C89" s="30">
        <v>24</v>
      </c>
      <c r="D89" s="30">
        <v>5</v>
      </c>
      <c r="E89" s="30">
        <v>0</v>
      </c>
      <c r="F89" s="30">
        <v>2</v>
      </c>
      <c r="G89" s="30">
        <v>1</v>
      </c>
      <c r="H89" s="30">
        <v>3</v>
      </c>
      <c r="I89" s="30">
        <v>3.5</v>
      </c>
      <c r="J89" s="31">
        <v>1250</v>
      </c>
      <c r="K89" s="31">
        <v>350</v>
      </c>
      <c r="L89" s="30" t="s">
        <v>6</v>
      </c>
      <c r="P89" s="1"/>
      <c r="Q89" s="16"/>
    </row>
    <row r="90" spans="1:17" x14ac:dyDescent="0.2">
      <c r="A90" s="6" t="s">
        <v>11</v>
      </c>
      <c r="B90" s="22">
        <v>2006</v>
      </c>
      <c r="C90" s="30">
        <v>43</v>
      </c>
      <c r="D90" s="30">
        <v>11</v>
      </c>
      <c r="E90" s="30">
        <v>0</v>
      </c>
      <c r="F90" s="30">
        <v>36</v>
      </c>
      <c r="G90" s="30">
        <v>1</v>
      </c>
      <c r="H90" s="30">
        <v>6</v>
      </c>
      <c r="I90" s="30">
        <v>4</v>
      </c>
      <c r="J90" s="31">
        <v>1200</v>
      </c>
      <c r="K90" s="31">
        <v>6172</v>
      </c>
      <c r="L90" s="30" t="s">
        <v>6</v>
      </c>
      <c r="P90" s="1"/>
      <c r="Q90" s="16"/>
    </row>
    <row r="91" spans="1:17" x14ac:dyDescent="0.2">
      <c r="A91" s="6" t="s">
        <v>11</v>
      </c>
      <c r="B91" s="26">
        <v>2007</v>
      </c>
      <c r="C91" s="30">
        <v>21</v>
      </c>
      <c r="D91" s="30">
        <v>7</v>
      </c>
      <c r="E91" s="30">
        <v>0</v>
      </c>
      <c r="F91" s="30">
        <v>8</v>
      </c>
      <c r="G91" s="30">
        <v>4</v>
      </c>
      <c r="H91" s="30">
        <v>1</v>
      </c>
      <c r="I91" s="30">
        <v>4</v>
      </c>
      <c r="J91" s="31">
        <v>2000</v>
      </c>
      <c r="K91" s="31">
        <v>1107</v>
      </c>
      <c r="L91" s="30" t="s">
        <v>6</v>
      </c>
      <c r="P91" s="1"/>
      <c r="Q91" s="16"/>
    </row>
    <row r="92" spans="1:17" x14ac:dyDescent="0.2">
      <c r="A92" s="6" t="s">
        <v>11</v>
      </c>
      <c r="B92" s="26">
        <v>2008</v>
      </c>
      <c r="C92" s="30">
        <v>14</v>
      </c>
      <c r="D92" s="30">
        <v>7</v>
      </c>
      <c r="E92" s="30">
        <v>0</v>
      </c>
      <c r="F92" s="30">
        <v>5</v>
      </c>
      <c r="G92" s="30">
        <v>4</v>
      </c>
      <c r="H92" s="30">
        <v>2</v>
      </c>
      <c r="I92" s="30">
        <v>4</v>
      </c>
      <c r="J92" s="31">
        <v>1858</v>
      </c>
      <c r="K92" s="31">
        <v>2060</v>
      </c>
      <c r="L92" s="30" t="s">
        <v>6</v>
      </c>
      <c r="P92" s="1"/>
      <c r="Q92" s="16"/>
    </row>
    <row r="93" spans="1:17" x14ac:dyDescent="0.2">
      <c r="A93" s="6" t="s">
        <v>11</v>
      </c>
      <c r="B93" s="22">
        <v>2009</v>
      </c>
      <c r="C93" s="30">
        <v>20</v>
      </c>
      <c r="D93" s="30">
        <v>10</v>
      </c>
      <c r="E93" s="30">
        <v>0</v>
      </c>
      <c r="F93" s="30">
        <v>3</v>
      </c>
      <c r="G93" s="30">
        <v>5</v>
      </c>
      <c r="H93" s="30">
        <v>1</v>
      </c>
      <c r="I93" s="30">
        <v>5</v>
      </c>
      <c r="J93" s="31">
        <v>2280</v>
      </c>
      <c r="K93" s="31">
        <v>136</v>
      </c>
      <c r="L93" s="30" t="s">
        <v>6</v>
      </c>
      <c r="P93" s="1"/>
      <c r="Q93" s="16"/>
    </row>
    <row r="94" spans="1:17" x14ac:dyDescent="0.2">
      <c r="A94" s="6" t="s">
        <v>11</v>
      </c>
      <c r="B94" s="24">
        <v>2010</v>
      </c>
      <c r="C94" s="30">
        <v>16</v>
      </c>
      <c r="D94" s="30">
        <v>11</v>
      </c>
      <c r="E94" s="30">
        <v>0</v>
      </c>
      <c r="F94" s="30">
        <v>3</v>
      </c>
      <c r="G94" s="30">
        <v>8</v>
      </c>
      <c r="H94" s="30">
        <v>0</v>
      </c>
      <c r="I94" s="30">
        <v>7</v>
      </c>
      <c r="J94" s="31">
        <v>1604</v>
      </c>
      <c r="K94" s="31">
        <v>214</v>
      </c>
      <c r="L94" s="30">
        <v>76</v>
      </c>
      <c r="P94" s="1"/>
      <c r="Q94" s="16"/>
    </row>
    <row r="95" spans="1:17" s="13" customFormat="1" x14ac:dyDescent="0.2">
      <c r="A95" s="6" t="s">
        <v>11</v>
      </c>
      <c r="B95" s="24">
        <v>2011</v>
      </c>
      <c r="C95" s="29">
        <v>21</v>
      </c>
      <c r="D95" s="29">
        <v>14</v>
      </c>
      <c r="E95" s="29">
        <v>3</v>
      </c>
      <c r="F95" s="29">
        <v>18</v>
      </c>
      <c r="G95" s="29">
        <v>10</v>
      </c>
      <c r="H95" s="29">
        <v>1</v>
      </c>
      <c r="I95" s="29">
        <v>6</v>
      </c>
      <c r="J95" s="34">
        <v>2981</v>
      </c>
      <c r="K95" s="34">
        <v>1495</v>
      </c>
      <c r="L95" s="29">
        <v>180</v>
      </c>
      <c r="P95" s="1"/>
      <c r="Q95" s="16"/>
    </row>
    <row r="96" spans="1:17" s="13" customFormat="1" x14ac:dyDescent="0.2">
      <c r="A96" s="6" t="s">
        <v>11</v>
      </c>
      <c r="B96" s="24">
        <v>2012</v>
      </c>
      <c r="C96" s="29">
        <v>59</v>
      </c>
      <c r="D96" s="29">
        <v>18</v>
      </c>
      <c r="E96" s="29">
        <v>2</v>
      </c>
      <c r="F96" s="29">
        <v>7</v>
      </c>
      <c r="G96" s="29">
        <v>17</v>
      </c>
      <c r="H96" s="29">
        <v>2</v>
      </c>
      <c r="I96" s="29">
        <v>10</v>
      </c>
      <c r="J96" s="34">
        <v>3401.2550000000001</v>
      </c>
      <c r="K96" s="34">
        <v>900.38199999999995</v>
      </c>
      <c r="L96" s="29">
        <v>196</v>
      </c>
      <c r="P96" s="1"/>
      <c r="Q96" s="16"/>
    </row>
    <row r="97" spans="1:17" s="13" customFormat="1" x14ac:dyDescent="0.2">
      <c r="A97" s="6" t="s">
        <v>11</v>
      </c>
      <c r="B97" s="24">
        <v>2013</v>
      </c>
      <c r="C97" s="29">
        <v>34</v>
      </c>
      <c r="D97" s="29">
        <v>19</v>
      </c>
      <c r="E97" s="29">
        <v>0</v>
      </c>
      <c r="F97" s="29">
        <v>19</v>
      </c>
      <c r="G97" s="29">
        <v>18</v>
      </c>
      <c r="H97" s="29">
        <v>0</v>
      </c>
      <c r="I97" s="29">
        <v>10.6</v>
      </c>
      <c r="J97" s="35">
        <v>2877.6529999999998</v>
      </c>
      <c r="K97" s="35">
        <v>1145.0039999999999</v>
      </c>
      <c r="L97" s="29">
        <v>115</v>
      </c>
      <c r="P97" s="1"/>
      <c r="Q97" s="16"/>
    </row>
    <row r="98" spans="1:17" s="13" customFormat="1" x14ac:dyDescent="0.2">
      <c r="A98" s="6" t="s">
        <v>11</v>
      </c>
      <c r="B98" s="24">
        <v>2014</v>
      </c>
      <c r="C98" s="29">
        <v>30</v>
      </c>
      <c r="D98" s="29">
        <v>10</v>
      </c>
      <c r="E98" s="29">
        <v>1</v>
      </c>
      <c r="F98" s="29">
        <v>1</v>
      </c>
      <c r="G98" s="29">
        <v>13</v>
      </c>
      <c r="H98" s="29">
        <v>0</v>
      </c>
      <c r="I98" s="29">
        <v>11.3</v>
      </c>
      <c r="J98" s="35">
        <v>2270.2109999999998</v>
      </c>
      <c r="K98" s="35">
        <v>737.9</v>
      </c>
      <c r="L98" s="29">
        <v>111</v>
      </c>
      <c r="P98" s="1"/>
      <c r="Q98" s="16"/>
    </row>
    <row r="99" spans="1:17" s="4" customFormat="1" x14ac:dyDescent="0.2">
      <c r="A99" s="8" t="s">
        <v>11</v>
      </c>
      <c r="B99" s="25">
        <v>2015</v>
      </c>
      <c r="C99" s="36">
        <v>30</v>
      </c>
      <c r="D99" s="36">
        <v>4</v>
      </c>
      <c r="E99" s="36">
        <v>2</v>
      </c>
      <c r="F99" s="36">
        <v>8</v>
      </c>
      <c r="G99" s="36">
        <v>22</v>
      </c>
      <c r="H99" s="36">
        <v>3</v>
      </c>
      <c r="I99" s="36">
        <v>12</v>
      </c>
      <c r="J99" s="37">
        <v>2975</v>
      </c>
      <c r="K99" s="37">
        <v>2327</v>
      </c>
      <c r="L99" s="36">
        <v>152</v>
      </c>
      <c r="P99" s="18"/>
      <c r="Q99" s="15"/>
    </row>
    <row r="100" spans="1:17" x14ac:dyDescent="0.2">
      <c r="A100" s="6" t="s">
        <v>81</v>
      </c>
      <c r="B100" s="24">
        <v>2000</v>
      </c>
      <c r="C100" s="30">
        <v>17</v>
      </c>
      <c r="D100" s="30">
        <v>3</v>
      </c>
      <c r="E100" s="30" t="s">
        <v>6</v>
      </c>
      <c r="F100" s="30">
        <v>0</v>
      </c>
      <c r="G100" s="30" t="s">
        <v>6</v>
      </c>
      <c r="H100" s="30">
        <v>0</v>
      </c>
      <c r="I100" s="30" t="s">
        <v>6</v>
      </c>
      <c r="J100" s="31" t="s">
        <v>6</v>
      </c>
      <c r="K100" s="31" t="s">
        <v>6</v>
      </c>
      <c r="L100" s="30" t="s">
        <v>6</v>
      </c>
      <c r="P100" s="1"/>
      <c r="Q100" s="16"/>
    </row>
    <row r="101" spans="1:17" x14ac:dyDescent="0.2">
      <c r="A101" s="6" t="s">
        <v>81</v>
      </c>
      <c r="B101" s="24">
        <v>2001</v>
      </c>
      <c r="C101" s="30">
        <v>21</v>
      </c>
      <c r="D101" s="30">
        <v>10</v>
      </c>
      <c r="E101" s="30" t="s">
        <v>6</v>
      </c>
      <c r="F101" s="30">
        <v>0</v>
      </c>
      <c r="G101" s="30" t="s">
        <v>6</v>
      </c>
      <c r="H101" s="30">
        <v>0</v>
      </c>
      <c r="I101" s="30" t="s">
        <v>6</v>
      </c>
      <c r="J101" s="31" t="s">
        <v>6</v>
      </c>
      <c r="K101" s="31" t="s">
        <v>6</v>
      </c>
      <c r="L101" s="30" t="s">
        <v>6</v>
      </c>
      <c r="P101" s="1"/>
      <c r="Q101" s="16"/>
    </row>
    <row r="102" spans="1:17" x14ac:dyDescent="0.2">
      <c r="A102" s="6" t="s">
        <v>81</v>
      </c>
      <c r="B102" s="24">
        <v>2002</v>
      </c>
      <c r="C102" s="30">
        <v>22</v>
      </c>
      <c r="D102" s="30">
        <v>8</v>
      </c>
      <c r="E102" s="30" t="s">
        <v>6</v>
      </c>
      <c r="F102" s="30">
        <v>2</v>
      </c>
      <c r="G102" s="30" t="s">
        <v>6</v>
      </c>
      <c r="H102" s="30">
        <v>0</v>
      </c>
      <c r="I102" s="30" t="s">
        <v>6</v>
      </c>
      <c r="J102" s="31" t="s">
        <v>6</v>
      </c>
      <c r="K102" s="31" t="s">
        <v>6</v>
      </c>
      <c r="L102" s="30" t="s">
        <v>6</v>
      </c>
      <c r="P102" s="1"/>
      <c r="Q102" s="16"/>
    </row>
    <row r="103" spans="1:17" x14ac:dyDescent="0.2">
      <c r="A103" s="6" t="s">
        <v>81</v>
      </c>
      <c r="B103" s="24">
        <v>2003</v>
      </c>
      <c r="C103" s="30">
        <v>28</v>
      </c>
      <c r="D103" s="30">
        <v>16</v>
      </c>
      <c r="E103" s="30" t="s">
        <v>6</v>
      </c>
      <c r="F103" s="30">
        <v>3</v>
      </c>
      <c r="G103" s="30" t="s">
        <v>6</v>
      </c>
      <c r="H103" s="30">
        <v>1</v>
      </c>
      <c r="I103" s="30" t="s">
        <v>6</v>
      </c>
      <c r="J103" s="31" t="s">
        <v>6</v>
      </c>
      <c r="K103" s="31" t="s">
        <v>6</v>
      </c>
      <c r="L103" s="30" t="s">
        <v>6</v>
      </c>
      <c r="P103" s="1"/>
      <c r="Q103" s="16"/>
    </row>
    <row r="104" spans="1:17" x14ac:dyDescent="0.2">
      <c r="A104" s="6" t="s">
        <v>81</v>
      </c>
      <c r="B104" s="22">
        <v>2004</v>
      </c>
      <c r="C104" s="30">
        <v>38</v>
      </c>
      <c r="D104" s="30">
        <v>6</v>
      </c>
      <c r="E104" s="30">
        <v>0</v>
      </c>
      <c r="F104" s="30">
        <v>5</v>
      </c>
      <c r="G104" s="30">
        <v>4</v>
      </c>
      <c r="H104" s="30">
        <v>1</v>
      </c>
      <c r="I104" s="30">
        <v>2.1</v>
      </c>
      <c r="J104" s="31">
        <v>3015</v>
      </c>
      <c r="K104" s="31">
        <v>497</v>
      </c>
      <c r="L104" s="30" t="s">
        <v>6</v>
      </c>
      <c r="P104" s="1"/>
      <c r="Q104" s="16"/>
    </row>
    <row r="105" spans="1:17" x14ac:dyDescent="0.2">
      <c r="A105" s="6" t="s">
        <v>81</v>
      </c>
      <c r="B105" s="22">
        <v>2005</v>
      </c>
      <c r="C105" s="30">
        <v>53</v>
      </c>
      <c r="D105" s="30">
        <v>16</v>
      </c>
      <c r="E105" s="30">
        <v>1</v>
      </c>
      <c r="F105" s="30">
        <v>7</v>
      </c>
      <c r="G105" s="30">
        <v>4</v>
      </c>
      <c r="H105" s="30">
        <v>1</v>
      </c>
      <c r="I105" s="30">
        <v>6.1</v>
      </c>
      <c r="J105" s="31">
        <v>7415</v>
      </c>
      <c r="K105" s="31">
        <v>345</v>
      </c>
      <c r="L105" s="30" t="s">
        <v>6</v>
      </c>
      <c r="P105" s="1"/>
      <c r="Q105" s="16"/>
    </row>
    <row r="106" spans="1:17" x14ac:dyDescent="0.2">
      <c r="A106" s="6" t="s">
        <v>81</v>
      </c>
      <c r="B106" s="22">
        <v>2006</v>
      </c>
      <c r="C106" s="30">
        <v>45</v>
      </c>
      <c r="D106" s="30">
        <v>18</v>
      </c>
      <c r="E106" s="30">
        <v>1</v>
      </c>
      <c r="F106" s="30">
        <v>14</v>
      </c>
      <c r="G106" s="30">
        <v>7</v>
      </c>
      <c r="H106" s="30">
        <v>2</v>
      </c>
      <c r="I106" s="30">
        <v>6.1</v>
      </c>
      <c r="J106" s="31">
        <v>3326</v>
      </c>
      <c r="K106" s="31">
        <v>914</v>
      </c>
      <c r="L106" s="30" t="s">
        <v>6</v>
      </c>
      <c r="P106" s="1"/>
      <c r="Q106" s="16"/>
    </row>
    <row r="107" spans="1:17" x14ac:dyDescent="0.2">
      <c r="A107" s="6" t="s">
        <v>12</v>
      </c>
      <c r="B107" s="24">
        <v>2007</v>
      </c>
      <c r="C107" s="30">
        <v>62</v>
      </c>
      <c r="D107" s="30">
        <v>4</v>
      </c>
      <c r="E107" s="30">
        <v>1</v>
      </c>
      <c r="F107" s="30">
        <v>37</v>
      </c>
      <c r="G107" s="30">
        <v>7</v>
      </c>
      <c r="H107" s="30">
        <v>1</v>
      </c>
      <c r="I107" s="30">
        <v>4</v>
      </c>
      <c r="J107" s="31">
        <v>1681</v>
      </c>
      <c r="K107" s="31">
        <v>4495</v>
      </c>
      <c r="L107" s="30" t="s">
        <v>6</v>
      </c>
      <c r="P107" s="1"/>
      <c r="Q107" s="16"/>
    </row>
    <row r="108" spans="1:17" x14ac:dyDescent="0.2">
      <c r="A108" s="6" t="s">
        <v>12</v>
      </c>
      <c r="B108" s="24">
        <v>2008</v>
      </c>
      <c r="C108" s="30">
        <v>42</v>
      </c>
      <c r="D108" s="30">
        <v>8</v>
      </c>
      <c r="E108" s="30">
        <v>1</v>
      </c>
      <c r="F108" s="30">
        <v>18</v>
      </c>
      <c r="G108" s="30">
        <v>6</v>
      </c>
      <c r="H108" s="30">
        <v>1</v>
      </c>
      <c r="I108" s="30">
        <v>4</v>
      </c>
      <c r="J108" s="31">
        <v>1947</v>
      </c>
      <c r="K108" s="31">
        <v>1682</v>
      </c>
      <c r="L108" s="30" t="s">
        <v>6</v>
      </c>
      <c r="P108" s="1"/>
      <c r="Q108" s="16"/>
    </row>
    <row r="109" spans="1:17" x14ac:dyDescent="0.2">
      <c r="A109" s="6" t="s">
        <v>12</v>
      </c>
      <c r="B109" s="22">
        <v>2009</v>
      </c>
      <c r="C109" s="30">
        <v>42</v>
      </c>
      <c r="D109" s="30">
        <v>9</v>
      </c>
      <c r="E109" s="30">
        <v>1</v>
      </c>
      <c r="F109" s="30">
        <v>21</v>
      </c>
      <c r="G109" s="30">
        <v>6</v>
      </c>
      <c r="H109" s="30">
        <v>1</v>
      </c>
      <c r="I109" s="30">
        <v>4.3</v>
      </c>
      <c r="J109" s="31">
        <v>1652</v>
      </c>
      <c r="K109" s="31">
        <v>3545</v>
      </c>
      <c r="L109" s="30" t="s">
        <v>6</v>
      </c>
      <c r="P109" s="1"/>
      <c r="Q109" s="16"/>
    </row>
    <row r="110" spans="1:17" x14ac:dyDescent="0.2">
      <c r="A110" s="6" t="s">
        <v>12</v>
      </c>
      <c r="B110" s="24">
        <v>2010</v>
      </c>
      <c r="C110" s="30">
        <v>53</v>
      </c>
      <c r="D110" s="30">
        <v>13</v>
      </c>
      <c r="E110" s="30">
        <v>0</v>
      </c>
      <c r="F110" s="30">
        <v>35</v>
      </c>
      <c r="G110" s="30">
        <v>9</v>
      </c>
      <c r="H110" s="30">
        <v>4</v>
      </c>
      <c r="I110" s="30">
        <v>4.5</v>
      </c>
      <c r="J110" s="31">
        <v>1801</v>
      </c>
      <c r="K110" s="31">
        <v>2347</v>
      </c>
      <c r="L110" s="30">
        <v>391</v>
      </c>
      <c r="P110" s="1"/>
      <c r="Q110" s="16"/>
    </row>
    <row r="111" spans="1:17" s="13" customFormat="1" x14ac:dyDescent="0.2">
      <c r="A111" s="6" t="s">
        <v>12</v>
      </c>
      <c r="B111" s="24">
        <v>2011</v>
      </c>
      <c r="C111" s="29">
        <v>47</v>
      </c>
      <c r="D111" s="29">
        <v>12</v>
      </c>
      <c r="E111" s="29">
        <v>3</v>
      </c>
      <c r="F111" s="29">
        <v>23</v>
      </c>
      <c r="G111" s="29">
        <v>14</v>
      </c>
      <c r="H111" s="29">
        <v>1</v>
      </c>
      <c r="I111" s="29">
        <v>5.6499999999999995</v>
      </c>
      <c r="J111" s="34">
        <v>2598.1765800000003</v>
      </c>
      <c r="K111" s="34">
        <v>3288.7253100000003</v>
      </c>
      <c r="L111" s="29">
        <v>386</v>
      </c>
      <c r="P111" s="1"/>
      <c r="Q111" s="16"/>
    </row>
    <row r="112" spans="1:17" s="13" customFormat="1" x14ac:dyDescent="0.2">
      <c r="A112" s="6" t="s">
        <v>12</v>
      </c>
      <c r="B112" s="24">
        <v>2012</v>
      </c>
      <c r="C112" s="29">
        <v>52</v>
      </c>
      <c r="D112" s="29">
        <v>13</v>
      </c>
      <c r="E112" s="29">
        <v>1</v>
      </c>
      <c r="F112" s="29">
        <v>27</v>
      </c>
      <c r="G112" s="29">
        <v>18</v>
      </c>
      <c r="H112" s="29">
        <v>1</v>
      </c>
      <c r="I112" s="29">
        <v>9</v>
      </c>
      <c r="J112" s="34">
        <v>2283.0369999999998</v>
      </c>
      <c r="K112" s="34">
        <v>3945</v>
      </c>
      <c r="L112" s="29">
        <v>556</v>
      </c>
      <c r="P112" s="1"/>
      <c r="Q112" s="16"/>
    </row>
    <row r="113" spans="1:17" s="13" customFormat="1" x14ac:dyDescent="0.2">
      <c r="A113" s="6" t="s">
        <v>12</v>
      </c>
      <c r="B113" s="24">
        <v>2013</v>
      </c>
      <c r="C113" s="29">
        <v>69</v>
      </c>
      <c r="D113" s="29">
        <v>6</v>
      </c>
      <c r="E113" s="29">
        <v>1</v>
      </c>
      <c r="F113" s="29">
        <v>40</v>
      </c>
      <c r="G113" s="29">
        <v>29</v>
      </c>
      <c r="H113" s="29">
        <v>5</v>
      </c>
      <c r="I113" s="29">
        <v>11</v>
      </c>
      <c r="J113" s="35">
        <v>1080.6020000000001</v>
      </c>
      <c r="K113" s="35">
        <v>2953.6451999999999</v>
      </c>
      <c r="L113" s="29">
        <v>471</v>
      </c>
      <c r="P113" s="1"/>
      <c r="Q113" s="16"/>
    </row>
    <row r="114" spans="1:17" s="13" customFormat="1" x14ac:dyDescent="0.2">
      <c r="A114" s="6" t="s">
        <v>12</v>
      </c>
      <c r="B114" s="24">
        <v>2014</v>
      </c>
      <c r="C114" s="29">
        <v>81</v>
      </c>
      <c r="D114" s="29">
        <v>7</v>
      </c>
      <c r="E114" s="29">
        <v>1</v>
      </c>
      <c r="F114" s="29">
        <v>50</v>
      </c>
      <c r="G114" s="29">
        <v>49</v>
      </c>
      <c r="H114" s="29">
        <v>2</v>
      </c>
      <c r="I114" s="29">
        <v>11</v>
      </c>
      <c r="J114" s="35">
        <v>1013.28212</v>
      </c>
      <c r="K114" s="35">
        <v>4544.5540099999998</v>
      </c>
      <c r="L114" s="29">
        <v>398</v>
      </c>
      <c r="P114" s="1"/>
      <c r="Q114" s="16"/>
    </row>
    <row r="115" spans="1:17" s="4" customFormat="1" x14ac:dyDescent="0.2">
      <c r="A115" s="8" t="s">
        <v>12</v>
      </c>
      <c r="B115" s="25">
        <v>2015</v>
      </c>
      <c r="C115" s="36">
        <v>90</v>
      </c>
      <c r="D115" s="36">
        <v>12</v>
      </c>
      <c r="E115" s="36">
        <v>2</v>
      </c>
      <c r="F115" s="36">
        <v>77</v>
      </c>
      <c r="G115" s="36">
        <v>70</v>
      </c>
      <c r="H115" s="36">
        <v>1</v>
      </c>
      <c r="I115" s="36">
        <v>11</v>
      </c>
      <c r="J115" s="37">
        <v>1287</v>
      </c>
      <c r="K115" s="37">
        <v>3754</v>
      </c>
      <c r="L115" s="36">
        <v>331</v>
      </c>
      <c r="P115" s="18"/>
      <c r="Q115" s="15"/>
    </row>
    <row r="116" spans="1:17" x14ac:dyDescent="0.2">
      <c r="A116" s="6" t="s">
        <v>82</v>
      </c>
      <c r="B116" s="24">
        <v>2000</v>
      </c>
      <c r="C116" s="30">
        <v>19</v>
      </c>
      <c r="D116" s="30">
        <v>8</v>
      </c>
      <c r="E116" s="30" t="s">
        <v>6</v>
      </c>
      <c r="F116" s="30">
        <v>7</v>
      </c>
      <c r="G116" s="30" t="s">
        <v>6</v>
      </c>
      <c r="H116" s="30">
        <v>1</v>
      </c>
      <c r="I116" s="30" t="s">
        <v>6</v>
      </c>
      <c r="J116" s="31" t="s">
        <v>6</v>
      </c>
      <c r="K116" s="31" t="s">
        <v>6</v>
      </c>
      <c r="L116" s="30" t="s">
        <v>6</v>
      </c>
      <c r="P116" s="1"/>
      <c r="Q116" s="16"/>
    </row>
    <row r="117" spans="1:17" x14ac:dyDescent="0.2">
      <c r="A117" s="6" t="s">
        <v>82</v>
      </c>
      <c r="B117" s="24">
        <v>2001</v>
      </c>
      <c r="C117" s="30">
        <v>16</v>
      </c>
      <c r="D117" s="30">
        <v>6</v>
      </c>
      <c r="E117" s="30" t="s">
        <v>6</v>
      </c>
      <c r="F117" s="30">
        <v>12</v>
      </c>
      <c r="G117" s="30" t="s">
        <v>6</v>
      </c>
      <c r="H117" s="30">
        <v>2</v>
      </c>
      <c r="I117" s="30" t="s">
        <v>6</v>
      </c>
      <c r="J117" s="31" t="s">
        <v>6</v>
      </c>
      <c r="K117" s="31" t="s">
        <v>6</v>
      </c>
      <c r="L117" s="30" t="s">
        <v>6</v>
      </c>
      <c r="P117" s="1"/>
      <c r="Q117" s="16"/>
    </row>
    <row r="118" spans="1:17" x14ac:dyDescent="0.2">
      <c r="A118" s="6" t="s">
        <v>82</v>
      </c>
      <c r="B118" s="24">
        <v>2002</v>
      </c>
      <c r="C118" s="30">
        <v>17</v>
      </c>
      <c r="D118" s="30">
        <v>12</v>
      </c>
      <c r="E118" s="30" t="s">
        <v>6</v>
      </c>
      <c r="F118" s="30">
        <v>2</v>
      </c>
      <c r="G118" s="30" t="s">
        <v>6</v>
      </c>
      <c r="H118" s="30">
        <v>1</v>
      </c>
      <c r="I118" s="30" t="s">
        <v>6</v>
      </c>
      <c r="J118" s="31" t="s">
        <v>6</v>
      </c>
      <c r="K118" s="31" t="s">
        <v>6</v>
      </c>
      <c r="L118" s="30" t="s">
        <v>6</v>
      </c>
      <c r="P118" s="1"/>
      <c r="Q118" s="16"/>
    </row>
    <row r="119" spans="1:17" x14ac:dyDescent="0.2">
      <c r="A119" s="6" t="s">
        <v>82</v>
      </c>
      <c r="B119" s="24">
        <v>2003</v>
      </c>
      <c r="C119" s="30">
        <v>28</v>
      </c>
      <c r="D119" s="30">
        <v>10</v>
      </c>
      <c r="E119" s="30" t="s">
        <v>6</v>
      </c>
      <c r="F119" s="30">
        <v>4</v>
      </c>
      <c r="G119" s="30" t="s">
        <v>6</v>
      </c>
      <c r="H119" s="30">
        <v>0</v>
      </c>
      <c r="I119" s="30" t="s">
        <v>6</v>
      </c>
      <c r="J119" s="31" t="s">
        <v>6</v>
      </c>
      <c r="K119" s="31" t="s">
        <v>6</v>
      </c>
      <c r="L119" s="30" t="s">
        <v>6</v>
      </c>
      <c r="P119" s="1"/>
      <c r="Q119" s="16"/>
    </row>
    <row r="120" spans="1:17" x14ac:dyDescent="0.2">
      <c r="A120" s="6" t="s">
        <v>82</v>
      </c>
      <c r="B120" s="22">
        <v>2004</v>
      </c>
      <c r="C120" s="30">
        <v>44</v>
      </c>
      <c r="D120" s="30">
        <v>7</v>
      </c>
      <c r="E120" s="30">
        <v>1</v>
      </c>
      <c r="F120" s="30">
        <v>9</v>
      </c>
      <c r="G120" s="30">
        <v>28</v>
      </c>
      <c r="H120" s="30">
        <v>1</v>
      </c>
      <c r="I120" s="30">
        <v>4.0999999999999996</v>
      </c>
      <c r="J120" s="31">
        <v>2440</v>
      </c>
      <c r="K120" s="31">
        <v>1116</v>
      </c>
      <c r="L120" s="30" t="s">
        <v>6</v>
      </c>
      <c r="P120" s="1"/>
      <c r="Q120" s="16"/>
    </row>
    <row r="121" spans="1:17" x14ac:dyDescent="0.2">
      <c r="A121" s="6" t="s">
        <v>82</v>
      </c>
      <c r="B121" s="22">
        <v>2005</v>
      </c>
      <c r="C121" s="30">
        <v>38</v>
      </c>
      <c r="D121" s="30">
        <v>8</v>
      </c>
      <c r="E121" s="30">
        <v>0</v>
      </c>
      <c r="F121" s="30">
        <v>8</v>
      </c>
      <c r="G121" s="30">
        <v>31</v>
      </c>
      <c r="H121" s="30">
        <v>1</v>
      </c>
      <c r="I121" s="30">
        <v>9.6999999999999993</v>
      </c>
      <c r="J121" s="31">
        <v>2073</v>
      </c>
      <c r="K121" s="31">
        <v>1131</v>
      </c>
      <c r="L121" s="30" t="s">
        <v>6</v>
      </c>
      <c r="P121" s="1"/>
      <c r="Q121" s="16"/>
    </row>
    <row r="122" spans="1:17" x14ac:dyDescent="0.2">
      <c r="A122" s="6" t="s">
        <v>82</v>
      </c>
      <c r="B122" s="22">
        <v>2006</v>
      </c>
      <c r="C122" s="30">
        <v>59</v>
      </c>
      <c r="D122" s="30">
        <v>28</v>
      </c>
      <c r="E122" s="30">
        <v>1</v>
      </c>
      <c r="F122" s="30">
        <v>9</v>
      </c>
      <c r="G122" s="30">
        <v>31</v>
      </c>
      <c r="H122" s="30">
        <v>1</v>
      </c>
      <c r="I122" s="30">
        <v>9</v>
      </c>
      <c r="J122" s="31">
        <v>4530</v>
      </c>
      <c r="K122" s="31">
        <v>1424</v>
      </c>
      <c r="L122" s="30" t="s">
        <v>6</v>
      </c>
      <c r="P122" s="1"/>
      <c r="Q122" s="16"/>
    </row>
    <row r="123" spans="1:17" x14ac:dyDescent="0.2">
      <c r="A123" s="6" t="s">
        <v>13</v>
      </c>
      <c r="B123" s="24">
        <v>2007</v>
      </c>
      <c r="C123" s="30">
        <v>70</v>
      </c>
      <c r="D123" s="30">
        <v>40</v>
      </c>
      <c r="E123" s="30">
        <v>1</v>
      </c>
      <c r="F123" s="30">
        <v>8</v>
      </c>
      <c r="G123" s="30">
        <v>24</v>
      </c>
      <c r="H123" s="30">
        <v>2</v>
      </c>
      <c r="I123" s="30">
        <v>10.7</v>
      </c>
      <c r="J123" s="31">
        <v>5622</v>
      </c>
      <c r="K123" s="31">
        <v>1977</v>
      </c>
      <c r="L123" s="30" t="s">
        <v>6</v>
      </c>
      <c r="P123" s="1"/>
      <c r="Q123" s="16"/>
    </row>
    <row r="124" spans="1:17" x14ac:dyDescent="0.2">
      <c r="A124" s="6" t="s">
        <v>13</v>
      </c>
      <c r="B124" s="24">
        <v>2008</v>
      </c>
      <c r="C124" s="30">
        <v>41</v>
      </c>
      <c r="D124" s="30">
        <v>23</v>
      </c>
      <c r="E124" s="30">
        <v>0</v>
      </c>
      <c r="F124" s="30">
        <v>15</v>
      </c>
      <c r="G124" s="30">
        <v>17</v>
      </c>
      <c r="H124" s="30">
        <v>2</v>
      </c>
      <c r="I124" s="30">
        <v>7.72</v>
      </c>
      <c r="J124" s="31">
        <v>7989</v>
      </c>
      <c r="K124" s="31">
        <v>3391</v>
      </c>
      <c r="L124" s="30" t="s">
        <v>6</v>
      </c>
      <c r="P124" s="1"/>
      <c r="Q124" s="16"/>
    </row>
    <row r="125" spans="1:17" x14ac:dyDescent="0.2">
      <c r="A125" s="6" t="s">
        <v>13</v>
      </c>
      <c r="B125" s="22">
        <v>2009</v>
      </c>
      <c r="C125" s="30">
        <v>48</v>
      </c>
      <c r="D125" s="30">
        <v>29</v>
      </c>
      <c r="E125" s="30">
        <v>0</v>
      </c>
      <c r="F125" s="30">
        <v>9</v>
      </c>
      <c r="G125" s="30">
        <v>18</v>
      </c>
      <c r="H125" s="30">
        <v>2</v>
      </c>
      <c r="I125" s="30">
        <v>12.96</v>
      </c>
      <c r="J125" s="31">
        <v>9789</v>
      </c>
      <c r="K125" s="31">
        <v>5134</v>
      </c>
      <c r="L125" s="30" t="s">
        <v>6</v>
      </c>
      <c r="P125" s="1"/>
      <c r="Q125" s="16"/>
    </row>
    <row r="126" spans="1:17" x14ac:dyDescent="0.2">
      <c r="A126" s="6" t="s">
        <v>13</v>
      </c>
      <c r="B126" s="24">
        <v>2010</v>
      </c>
      <c r="C126" s="30">
        <v>49</v>
      </c>
      <c r="D126" s="30">
        <v>11</v>
      </c>
      <c r="E126" s="30">
        <v>0</v>
      </c>
      <c r="F126" s="30">
        <v>17</v>
      </c>
      <c r="G126" s="30">
        <v>21</v>
      </c>
      <c r="H126" s="30">
        <v>4</v>
      </c>
      <c r="I126" s="30">
        <v>14.3</v>
      </c>
      <c r="J126" s="31">
        <v>7808</v>
      </c>
      <c r="K126" s="31">
        <v>3663</v>
      </c>
      <c r="L126" s="30">
        <v>331</v>
      </c>
      <c r="P126" s="1"/>
      <c r="Q126" s="16"/>
    </row>
    <row r="127" spans="1:17" s="13" customFormat="1" x14ac:dyDescent="0.2">
      <c r="A127" s="14" t="s">
        <v>13</v>
      </c>
      <c r="B127" s="24">
        <v>2011</v>
      </c>
      <c r="C127" s="29">
        <v>62</v>
      </c>
      <c r="D127" s="29">
        <v>33</v>
      </c>
      <c r="E127" s="29">
        <v>5</v>
      </c>
      <c r="F127" s="29">
        <v>8</v>
      </c>
      <c r="G127" s="29">
        <v>21</v>
      </c>
      <c r="H127" s="29">
        <v>2</v>
      </c>
      <c r="I127" s="29">
        <v>16</v>
      </c>
      <c r="J127" s="34">
        <v>7233.9669999999996</v>
      </c>
      <c r="K127" s="34">
        <v>2706.9789000000001</v>
      </c>
      <c r="L127" s="29">
        <v>336</v>
      </c>
      <c r="P127" s="1"/>
      <c r="Q127" s="16"/>
    </row>
    <row r="128" spans="1:17" s="13" customFormat="1" x14ac:dyDescent="0.2">
      <c r="A128" s="14" t="s">
        <v>13</v>
      </c>
      <c r="B128" s="24">
        <v>2012</v>
      </c>
      <c r="C128" s="29">
        <v>61</v>
      </c>
      <c r="D128" s="29">
        <v>37</v>
      </c>
      <c r="E128" s="29">
        <v>4</v>
      </c>
      <c r="F128" s="29">
        <v>18</v>
      </c>
      <c r="G128" s="29">
        <v>50</v>
      </c>
      <c r="H128" s="29">
        <v>5</v>
      </c>
      <c r="I128" s="29">
        <v>16.5</v>
      </c>
      <c r="J128" s="34">
        <v>7461</v>
      </c>
      <c r="K128" s="34">
        <v>3261</v>
      </c>
      <c r="L128" s="29">
        <v>370</v>
      </c>
      <c r="P128" s="1"/>
      <c r="Q128" s="16"/>
    </row>
    <row r="129" spans="1:17" s="13" customFormat="1" x14ac:dyDescent="0.2">
      <c r="A129" s="14" t="s">
        <v>13</v>
      </c>
      <c r="B129" s="24">
        <v>2013</v>
      </c>
      <c r="C129" s="29">
        <v>54</v>
      </c>
      <c r="D129" s="29">
        <v>14</v>
      </c>
      <c r="E129" s="29">
        <v>9</v>
      </c>
      <c r="F129" s="29">
        <v>13</v>
      </c>
      <c r="G129" s="29">
        <v>47</v>
      </c>
      <c r="H129" s="29">
        <v>3</v>
      </c>
      <c r="I129" s="29">
        <v>17.5</v>
      </c>
      <c r="J129" s="35">
        <v>8235.7759999999998</v>
      </c>
      <c r="K129" s="35">
        <v>3283.326</v>
      </c>
      <c r="L129" s="29">
        <v>381</v>
      </c>
      <c r="P129" s="1"/>
      <c r="Q129" s="16"/>
    </row>
    <row r="130" spans="1:17" s="13" customFormat="1" x14ac:dyDescent="0.2">
      <c r="A130" s="14" t="s">
        <v>13</v>
      </c>
      <c r="B130" s="24">
        <v>2014</v>
      </c>
      <c r="C130" s="62">
        <v>51</v>
      </c>
      <c r="D130" s="62">
        <v>21</v>
      </c>
      <c r="E130" s="62">
        <v>4</v>
      </c>
      <c r="F130" s="62">
        <v>18</v>
      </c>
      <c r="G130" s="62">
        <v>53</v>
      </c>
      <c r="H130" s="62">
        <v>1</v>
      </c>
      <c r="I130" s="62">
        <v>20.5</v>
      </c>
      <c r="J130" s="64">
        <v>7537.567</v>
      </c>
      <c r="K130" s="64">
        <v>3767.2739999999999</v>
      </c>
      <c r="L130" s="62">
        <v>415</v>
      </c>
      <c r="P130" s="1"/>
      <c r="Q130" s="16"/>
    </row>
    <row r="131" spans="1:17" s="4" customFormat="1" x14ac:dyDescent="0.2">
      <c r="A131" s="7" t="s">
        <v>13</v>
      </c>
      <c r="B131" s="25">
        <v>2015</v>
      </c>
      <c r="C131" s="38">
        <v>64</v>
      </c>
      <c r="D131" s="38">
        <v>20</v>
      </c>
      <c r="E131" s="38">
        <v>1</v>
      </c>
      <c r="F131" s="38">
        <v>20</v>
      </c>
      <c r="G131" s="38">
        <v>70</v>
      </c>
      <c r="H131" s="38">
        <v>0</v>
      </c>
      <c r="I131" s="38">
        <v>23</v>
      </c>
      <c r="J131" s="40">
        <v>6812</v>
      </c>
      <c r="K131" s="40">
        <v>4845</v>
      </c>
      <c r="L131" s="38">
        <v>496</v>
      </c>
      <c r="P131" s="18"/>
      <c r="Q131" s="15"/>
    </row>
    <row r="132" spans="1:17" s="2" customFormat="1" x14ac:dyDescent="0.2">
      <c r="A132" s="60" t="s">
        <v>14</v>
      </c>
      <c r="B132" s="48">
        <v>2000</v>
      </c>
      <c r="C132" s="46">
        <v>102</v>
      </c>
      <c r="D132" s="46">
        <v>43</v>
      </c>
      <c r="E132" s="46" t="s">
        <v>6</v>
      </c>
      <c r="F132" s="46">
        <v>10</v>
      </c>
      <c r="G132" s="46" t="s">
        <v>6</v>
      </c>
      <c r="H132" s="46">
        <v>1</v>
      </c>
      <c r="I132" s="46" t="s">
        <v>6</v>
      </c>
      <c r="J132" s="47" t="s">
        <v>6</v>
      </c>
      <c r="K132" s="47" t="s">
        <v>6</v>
      </c>
      <c r="L132" s="46" t="s">
        <v>6</v>
      </c>
      <c r="P132" s="19"/>
      <c r="Q132" s="43"/>
    </row>
    <row r="133" spans="1:17" s="2" customFormat="1" x14ac:dyDescent="0.2">
      <c r="A133" s="60" t="s">
        <v>14</v>
      </c>
      <c r="B133" s="48">
        <v>2001</v>
      </c>
      <c r="C133" s="46">
        <v>135</v>
      </c>
      <c r="D133" s="46">
        <v>52</v>
      </c>
      <c r="E133" s="46" t="s">
        <v>6</v>
      </c>
      <c r="F133" s="46">
        <v>31</v>
      </c>
      <c r="G133" s="46" t="s">
        <v>6</v>
      </c>
      <c r="H133" s="46">
        <v>7</v>
      </c>
      <c r="I133" s="46" t="s">
        <v>6</v>
      </c>
      <c r="J133" s="47" t="s">
        <v>6</v>
      </c>
      <c r="K133" s="47" t="s">
        <v>6</v>
      </c>
      <c r="L133" s="46" t="s">
        <v>6</v>
      </c>
      <c r="P133" s="19"/>
      <c r="Q133" s="43"/>
    </row>
    <row r="134" spans="1:17" s="2" customFormat="1" x14ac:dyDescent="0.2">
      <c r="A134" s="60" t="s">
        <v>14</v>
      </c>
      <c r="B134" s="48">
        <v>2002</v>
      </c>
      <c r="C134" s="46">
        <v>140</v>
      </c>
      <c r="D134" s="46">
        <v>62</v>
      </c>
      <c r="E134" s="46" t="s">
        <v>6</v>
      </c>
      <c r="F134" s="46">
        <v>22</v>
      </c>
      <c r="G134" s="46" t="s">
        <v>6</v>
      </c>
      <c r="H134" s="46">
        <v>3</v>
      </c>
      <c r="I134" s="46" t="s">
        <v>6</v>
      </c>
      <c r="J134" s="47" t="s">
        <v>6</v>
      </c>
      <c r="K134" s="47" t="s">
        <v>6</v>
      </c>
      <c r="L134" s="46" t="s">
        <v>6</v>
      </c>
      <c r="P134" s="19"/>
      <c r="Q134" s="43"/>
    </row>
    <row r="135" spans="1:17" s="2" customFormat="1" x14ac:dyDescent="0.2">
      <c r="A135" s="60" t="s">
        <v>14</v>
      </c>
      <c r="B135" s="48">
        <v>2003</v>
      </c>
      <c r="C135" s="46">
        <v>162</v>
      </c>
      <c r="D135" s="46">
        <v>64</v>
      </c>
      <c r="E135" s="46" t="s">
        <v>6</v>
      </c>
      <c r="F135" s="46">
        <v>29</v>
      </c>
      <c r="G135" s="46" t="s">
        <v>6</v>
      </c>
      <c r="H135" s="46">
        <v>5</v>
      </c>
      <c r="I135" s="46" t="s">
        <v>6</v>
      </c>
      <c r="J135" s="47" t="s">
        <v>6</v>
      </c>
      <c r="K135" s="47" t="s">
        <v>6</v>
      </c>
      <c r="L135" s="46" t="s">
        <v>6</v>
      </c>
      <c r="P135" s="19"/>
      <c r="Q135" s="43"/>
    </row>
    <row r="136" spans="1:17" s="2" customFormat="1" x14ac:dyDescent="0.2">
      <c r="A136" s="60" t="s">
        <v>14</v>
      </c>
      <c r="B136" s="49">
        <v>2004</v>
      </c>
      <c r="C136" s="46">
        <v>212</v>
      </c>
      <c r="D136" s="46">
        <v>89</v>
      </c>
      <c r="E136" s="46">
        <v>7</v>
      </c>
      <c r="F136" s="46">
        <v>38</v>
      </c>
      <c r="G136" s="46">
        <v>64</v>
      </c>
      <c r="H136" s="46">
        <v>7</v>
      </c>
      <c r="I136" s="46">
        <v>27.1</v>
      </c>
      <c r="J136" s="47">
        <v>20868</v>
      </c>
      <c r="K136" s="47">
        <v>4126</v>
      </c>
      <c r="L136" s="46" t="s">
        <v>6</v>
      </c>
      <c r="P136" s="19"/>
      <c r="Q136" s="43"/>
    </row>
    <row r="137" spans="1:17" s="2" customFormat="1" x14ac:dyDescent="0.2">
      <c r="A137" s="60" t="s">
        <v>14</v>
      </c>
      <c r="B137" s="49">
        <v>2005</v>
      </c>
      <c r="C137" s="46">
        <v>231</v>
      </c>
      <c r="D137" s="46">
        <v>76</v>
      </c>
      <c r="E137" s="46">
        <v>20</v>
      </c>
      <c r="F137" s="46">
        <v>74</v>
      </c>
      <c r="G137" s="46">
        <v>70</v>
      </c>
      <c r="H137" s="46">
        <v>10</v>
      </c>
      <c r="I137" s="46">
        <v>36.9</v>
      </c>
      <c r="J137" s="47">
        <v>25710</v>
      </c>
      <c r="K137" s="47">
        <v>11100</v>
      </c>
      <c r="L137" s="46" t="s">
        <v>6</v>
      </c>
      <c r="P137" s="19"/>
      <c r="Q137" s="43"/>
    </row>
    <row r="138" spans="1:17" s="2" customFormat="1" x14ac:dyDescent="0.2">
      <c r="A138" s="60" t="s">
        <v>14</v>
      </c>
      <c r="B138" s="49">
        <v>2006</v>
      </c>
      <c r="C138" s="46">
        <v>298</v>
      </c>
      <c r="D138" s="46">
        <v>98</v>
      </c>
      <c r="E138" s="46">
        <v>7</v>
      </c>
      <c r="F138" s="46">
        <v>106</v>
      </c>
      <c r="G138" s="46">
        <v>76</v>
      </c>
      <c r="H138" s="46">
        <v>14</v>
      </c>
      <c r="I138" s="46">
        <v>42.8</v>
      </c>
      <c r="J138" s="47">
        <v>21883</v>
      </c>
      <c r="K138" s="47">
        <v>20620</v>
      </c>
      <c r="L138" s="46" t="s">
        <v>6</v>
      </c>
      <c r="P138" s="19"/>
      <c r="Q138" s="43"/>
    </row>
    <row r="139" spans="1:17" s="2" customFormat="1" x14ac:dyDescent="0.2">
      <c r="A139" s="60" t="s">
        <v>14</v>
      </c>
      <c r="B139" s="48">
        <v>2007</v>
      </c>
      <c r="C139" s="46">
        <v>303</v>
      </c>
      <c r="D139" s="46">
        <v>113</v>
      </c>
      <c r="E139" s="46">
        <v>8</v>
      </c>
      <c r="F139" s="46">
        <v>83</v>
      </c>
      <c r="G139" s="46">
        <v>78</v>
      </c>
      <c r="H139" s="46">
        <v>8</v>
      </c>
      <c r="I139" s="46">
        <v>42.75</v>
      </c>
      <c r="J139" s="47">
        <v>26987</v>
      </c>
      <c r="K139" s="47">
        <v>26750</v>
      </c>
      <c r="L139" s="46" t="s">
        <v>6</v>
      </c>
      <c r="P139" s="19"/>
      <c r="Q139" s="43"/>
    </row>
    <row r="140" spans="1:17" s="2" customFormat="1" x14ac:dyDescent="0.2">
      <c r="A140" s="60" t="s">
        <v>14</v>
      </c>
      <c r="B140" s="48">
        <v>2008</v>
      </c>
      <c r="C140" s="46">
        <v>240</v>
      </c>
      <c r="D140" s="46">
        <v>99</v>
      </c>
      <c r="E140" s="46">
        <v>7</v>
      </c>
      <c r="F140" s="46">
        <v>77</v>
      </c>
      <c r="G140" s="46">
        <v>76</v>
      </c>
      <c r="H140" s="46">
        <v>8</v>
      </c>
      <c r="I140" s="46">
        <v>38.270000000000003</v>
      </c>
      <c r="J140" s="47">
        <v>29908</v>
      </c>
      <c r="K140" s="47">
        <v>32505</v>
      </c>
      <c r="L140" s="46" t="s">
        <v>6</v>
      </c>
      <c r="P140" s="19"/>
      <c r="Q140" s="43"/>
    </row>
    <row r="141" spans="1:17" s="2" customFormat="1" x14ac:dyDescent="0.2">
      <c r="A141" s="60" t="s">
        <v>14</v>
      </c>
      <c r="B141" s="48">
        <v>2009</v>
      </c>
      <c r="C141" s="46">
        <v>231</v>
      </c>
      <c r="D141" s="46">
        <v>109</v>
      </c>
      <c r="E141" s="46">
        <v>15</v>
      </c>
      <c r="F141" s="46">
        <v>69</v>
      </c>
      <c r="G141" s="46">
        <v>88</v>
      </c>
      <c r="H141" s="46">
        <v>6</v>
      </c>
      <c r="I141" s="46">
        <v>45.81</v>
      </c>
      <c r="J141" s="47">
        <v>36505</v>
      </c>
      <c r="K141" s="47">
        <v>29182</v>
      </c>
      <c r="L141" s="46" t="s">
        <v>6</v>
      </c>
      <c r="P141" s="19"/>
      <c r="Q141" s="43"/>
    </row>
    <row r="142" spans="1:17" s="2" customFormat="1" x14ac:dyDescent="0.2">
      <c r="A142" s="60" t="s">
        <v>14</v>
      </c>
      <c r="B142" s="48">
        <v>2010</v>
      </c>
      <c r="C142" s="46">
        <v>255</v>
      </c>
      <c r="D142" s="46">
        <v>95</v>
      </c>
      <c r="E142" s="46">
        <v>8</v>
      </c>
      <c r="F142" s="46">
        <v>96</v>
      </c>
      <c r="G142" s="46">
        <v>107</v>
      </c>
      <c r="H142" s="46">
        <v>10</v>
      </c>
      <c r="I142" s="46">
        <v>50.45</v>
      </c>
      <c r="J142" s="47">
        <v>30638</v>
      </c>
      <c r="K142" s="47">
        <v>42845</v>
      </c>
      <c r="L142" s="46">
        <v>2020</v>
      </c>
      <c r="P142" s="19"/>
      <c r="Q142" s="43"/>
    </row>
    <row r="143" spans="1:17" s="44" customFormat="1" x14ac:dyDescent="0.2">
      <c r="A143" s="60" t="s">
        <v>14</v>
      </c>
      <c r="B143" s="48">
        <v>2011</v>
      </c>
      <c r="C143" s="50">
        <v>293</v>
      </c>
      <c r="D143" s="50">
        <v>131</v>
      </c>
      <c r="E143" s="50">
        <v>38</v>
      </c>
      <c r="F143" s="50">
        <v>96</v>
      </c>
      <c r="G143" s="50">
        <v>137</v>
      </c>
      <c r="H143" s="50">
        <v>7</v>
      </c>
      <c r="I143" s="50">
        <v>51.3</v>
      </c>
      <c r="J143" s="51">
        <v>32060.667820000002</v>
      </c>
      <c r="K143" s="51">
        <v>24486.700810000002</v>
      </c>
      <c r="L143" s="50">
        <v>2153</v>
      </c>
      <c r="P143" s="19"/>
      <c r="Q143" s="43"/>
    </row>
    <row r="144" spans="1:17" s="44" customFormat="1" x14ac:dyDescent="0.2">
      <c r="A144" s="60" t="s">
        <v>14</v>
      </c>
      <c r="B144" s="48">
        <v>2012</v>
      </c>
      <c r="C144" s="50">
        <v>372</v>
      </c>
      <c r="D144" s="50">
        <v>146</v>
      </c>
      <c r="E144" s="50">
        <v>31</v>
      </c>
      <c r="F144" s="50">
        <v>91</v>
      </c>
      <c r="G144" s="50">
        <v>203</v>
      </c>
      <c r="H144" s="50">
        <v>18</v>
      </c>
      <c r="I144" s="50">
        <v>69.150000000000006</v>
      </c>
      <c r="J144" s="51">
        <v>34063.324869999997</v>
      </c>
      <c r="K144" s="51">
        <v>24018</v>
      </c>
      <c r="L144" s="50">
        <v>2374</v>
      </c>
      <c r="P144" s="19"/>
      <c r="Q144" s="43"/>
    </row>
    <row r="145" spans="1:17" s="44" customFormat="1" x14ac:dyDescent="0.2">
      <c r="A145" s="60" t="s">
        <v>14</v>
      </c>
      <c r="B145" s="48">
        <v>2013</v>
      </c>
      <c r="C145" s="50">
        <v>407</v>
      </c>
      <c r="D145" s="50">
        <v>180</v>
      </c>
      <c r="E145" s="50">
        <v>40</v>
      </c>
      <c r="F145" s="50">
        <v>110</v>
      </c>
      <c r="G145" s="50">
        <v>253</v>
      </c>
      <c r="H145" s="50">
        <v>15</v>
      </c>
      <c r="I145" s="50">
        <v>74.150000000000006</v>
      </c>
      <c r="J145" s="52">
        <v>46494.997000000003</v>
      </c>
      <c r="K145" s="52">
        <v>23699.395199999999</v>
      </c>
      <c r="L145" s="52">
        <v>2196</v>
      </c>
    </row>
    <row r="146" spans="1:17" s="44" customFormat="1" x14ac:dyDescent="0.2">
      <c r="A146" s="60" t="s">
        <v>14</v>
      </c>
      <c r="B146" s="48">
        <v>2014</v>
      </c>
      <c r="C146" s="50">
        <v>392</v>
      </c>
      <c r="D146" s="50">
        <v>155</v>
      </c>
      <c r="E146" s="50">
        <v>35</v>
      </c>
      <c r="F146" s="50">
        <v>110</v>
      </c>
      <c r="G146" s="50">
        <v>310</v>
      </c>
      <c r="H146" s="50">
        <v>17</v>
      </c>
      <c r="I146" s="50">
        <v>77.849999999999994</v>
      </c>
      <c r="J146" s="52">
        <v>43453.265120000011</v>
      </c>
      <c r="K146" s="52">
        <v>27157.827010000005</v>
      </c>
      <c r="L146" s="52">
        <v>2252</v>
      </c>
    </row>
    <row r="147" spans="1:17" s="21" customFormat="1" x14ac:dyDescent="0.2">
      <c r="A147" s="61" t="s">
        <v>14</v>
      </c>
      <c r="B147" s="53">
        <v>2015</v>
      </c>
      <c r="C147" s="54">
        <v>408</v>
      </c>
      <c r="D147" s="54">
        <v>124</v>
      </c>
      <c r="E147" s="54">
        <v>28</v>
      </c>
      <c r="F147" s="54">
        <v>166</v>
      </c>
      <c r="G147" s="54">
        <v>393</v>
      </c>
      <c r="H147" s="54">
        <v>18</v>
      </c>
      <c r="I147" s="54">
        <v>82</v>
      </c>
      <c r="J147" s="55">
        <v>49436</v>
      </c>
      <c r="K147" s="55">
        <v>31696</v>
      </c>
      <c r="L147" s="55">
        <v>2108</v>
      </c>
    </row>
    <row r="148" spans="1:17" x14ac:dyDescent="0.2">
      <c r="A148" s="9" t="s">
        <v>15</v>
      </c>
      <c r="B148" s="27"/>
      <c r="P148" s="13"/>
      <c r="Q148" s="16"/>
    </row>
    <row r="149" spans="1:17" x14ac:dyDescent="0.2">
      <c r="A149" s="6" t="s">
        <v>16</v>
      </c>
      <c r="B149" s="24">
        <v>2000</v>
      </c>
      <c r="C149" s="30">
        <v>0</v>
      </c>
      <c r="D149" s="30">
        <v>0</v>
      </c>
      <c r="E149" s="30" t="s">
        <v>6</v>
      </c>
      <c r="F149" s="30">
        <v>0</v>
      </c>
      <c r="G149" s="30" t="s">
        <v>6</v>
      </c>
      <c r="H149" s="30">
        <v>0</v>
      </c>
      <c r="I149" s="30" t="s">
        <v>6</v>
      </c>
      <c r="J149" s="31" t="s">
        <v>6</v>
      </c>
      <c r="K149" s="31" t="s">
        <v>6</v>
      </c>
      <c r="L149" s="30" t="s">
        <v>6</v>
      </c>
      <c r="P149" s="13"/>
      <c r="Q149" s="16"/>
    </row>
    <row r="150" spans="1:17" x14ac:dyDescent="0.2">
      <c r="A150" s="6" t="s">
        <v>16</v>
      </c>
      <c r="B150" s="24">
        <v>2001</v>
      </c>
      <c r="C150" s="30">
        <v>0</v>
      </c>
      <c r="D150" s="30">
        <v>0</v>
      </c>
      <c r="E150" s="30" t="s">
        <v>6</v>
      </c>
      <c r="F150" s="30">
        <v>0</v>
      </c>
      <c r="G150" s="30" t="s">
        <v>6</v>
      </c>
      <c r="H150" s="30">
        <v>0</v>
      </c>
      <c r="I150" s="30" t="s">
        <v>6</v>
      </c>
      <c r="J150" s="31" t="s">
        <v>6</v>
      </c>
      <c r="K150" s="31" t="s">
        <v>6</v>
      </c>
      <c r="L150" s="30" t="s">
        <v>6</v>
      </c>
      <c r="P150" s="13"/>
      <c r="Q150" s="16"/>
    </row>
    <row r="151" spans="1:17" x14ac:dyDescent="0.2">
      <c r="A151" s="6" t="s">
        <v>16</v>
      </c>
      <c r="B151" s="24">
        <v>2002</v>
      </c>
      <c r="C151" s="30">
        <v>1</v>
      </c>
      <c r="D151" s="30">
        <v>0</v>
      </c>
      <c r="E151" s="30" t="s">
        <v>6</v>
      </c>
      <c r="F151" s="30">
        <v>1</v>
      </c>
      <c r="G151" s="30" t="s">
        <v>6</v>
      </c>
      <c r="H151" s="30">
        <v>0</v>
      </c>
      <c r="I151" s="30" t="s">
        <v>6</v>
      </c>
      <c r="J151" s="31" t="s">
        <v>6</v>
      </c>
      <c r="K151" s="31" t="s">
        <v>6</v>
      </c>
      <c r="L151" s="30" t="s">
        <v>6</v>
      </c>
      <c r="P151" s="13"/>
      <c r="Q151" s="16"/>
    </row>
    <row r="152" spans="1:17" x14ac:dyDescent="0.2">
      <c r="A152" s="6" t="s">
        <v>16</v>
      </c>
      <c r="B152" s="24">
        <v>2003</v>
      </c>
      <c r="C152" s="30">
        <v>1</v>
      </c>
      <c r="D152" s="30">
        <v>1</v>
      </c>
      <c r="E152" s="30" t="s">
        <v>6</v>
      </c>
      <c r="F152" s="30">
        <v>0</v>
      </c>
      <c r="G152" s="30" t="s">
        <v>6</v>
      </c>
      <c r="H152" s="30">
        <v>0</v>
      </c>
      <c r="I152" s="30" t="s">
        <v>6</v>
      </c>
      <c r="J152" s="31" t="s">
        <v>6</v>
      </c>
      <c r="K152" s="31" t="s">
        <v>6</v>
      </c>
      <c r="L152" s="30" t="s">
        <v>6</v>
      </c>
      <c r="P152" s="13"/>
      <c r="Q152" s="16"/>
    </row>
    <row r="153" spans="1:17" x14ac:dyDescent="0.2">
      <c r="A153" s="6" t="s">
        <v>16</v>
      </c>
      <c r="B153" s="22">
        <v>2004</v>
      </c>
      <c r="C153" s="30">
        <v>0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1">
        <v>0</v>
      </c>
      <c r="K153" s="31">
        <v>0</v>
      </c>
      <c r="L153" s="30" t="s">
        <v>6</v>
      </c>
      <c r="P153" s="13"/>
      <c r="Q153" s="16"/>
    </row>
    <row r="154" spans="1:17" x14ac:dyDescent="0.2">
      <c r="A154" s="6" t="s">
        <v>16</v>
      </c>
      <c r="B154" s="22">
        <v>2005</v>
      </c>
      <c r="C154" s="30">
        <v>1</v>
      </c>
      <c r="D154" s="30">
        <v>0</v>
      </c>
      <c r="E154" s="30">
        <v>0</v>
      </c>
      <c r="F154" s="30">
        <v>0</v>
      </c>
      <c r="G154" s="30">
        <v>4</v>
      </c>
      <c r="H154" s="30">
        <v>0</v>
      </c>
      <c r="I154" s="30">
        <v>0.1</v>
      </c>
      <c r="J154" s="31">
        <v>220</v>
      </c>
      <c r="K154" s="31">
        <v>0</v>
      </c>
      <c r="L154" s="30" t="s">
        <v>6</v>
      </c>
      <c r="P154" s="13"/>
      <c r="Q154" s="16"/>
    </row>
    <row r="155" spans="1:17" x14ac:dyDescent="0.2">
      <c r="A155" s="6" t="s">
        <v>16</v>
      </c>
      <c r="B155" s="22">
        <v>2006</v>
      </c>
      <c r="C155" s="30">
        <v>0</v>
      </c>
      <c r="D155" s="30">
        <v>0</v>
      </c>
      <c r="E155" s="30">
        <v>1</v>
      </c>
      <c r="F155" s="30">
        <v>0</v>
      </c>
      <c r="G155" s="30">
        <v>4</v>
      </c>
      <c r="H155" s="30">
        <v>0</v>
      </c>
      <c r="I155" s="30">
        <v>0.2</v>
      </c>
      <c r="J155" s="31">
        <v>10</v>
      </c>
      <c r="K155" s="31">
        <v>0</v>
      </c>
      <c r="L155" s="30" t="s">
        <v>6</v>
      </c>
      <c r="P155" s="13"/>
      <c r="Q155" s="16"/>
    </row>
    <row r="156" spans="1:17" x14ac:dyDescent="0.2">
      <c r="A156" s="6" t="s">
        <v>16</v>
      </c>
      <c r="B156" s="26">
        <v>2007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0.2</v>
      </c>
      <c r="J156" s="31">
        <v>200</v>
      </c>
      <c r="K156" s="31">
        <v>0</v>
      </c>
      <c r="L156" s="30" t="s">
        <v>6</v>
      </c>
      <c r="P156" s="13"/>
      <c r="Q156" s="16"/>
    </row>
    <row r="157" spans="1:17" x14ac:dyDescent="0.2">
      <c r="A157" s="6" t="s">
        <v>16</v>
      </c>
      <c r="B157" s="26">
        <v>2008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0.2</v>
      </c>
      <c r="J157" s="31">
        <v>0</v>
      </c>
      <c r="K157" s="31">
        <v>0</v>
      </c>
      <c r="L157" s="30" t="s">
        <v>6</v>
      </c>
      <c r="P157" s="13"/>
      <c r="Q157" s="16"/>
    </row>
    <row r="158" spans="1:17" x14ac:dyDescent="0.2">
      <c r="A158" s="6" t="s">
        <v>16</v>
      </c>
      <c r="B158" s="22">
        <v>2009</v>
      </c>
      <c r="C158" s="30">
        <v>2</v>
      </c>
      <c r="D158" s="30">
        <v>1</v>
      </c>
      <c r="E158" s="30">
        <v>0</v>
      </c>
      <c r="F158" s="30">
        <v>0</v>
      </c>
      <c r="G158" s="30">
        <v>0</v>
      </c>
      <c r="H158" s="30">
        <v>0</v>
      </c>
      <c r="I158" s="30">
        <v>0.2</v>
      </c>
      <c r="J158" s="31">
        <v>0</v>
      </c>
      <c r="K158" s="31">
        <v>0</v>
      </c>
      <c r="L158" s="30" t="s">
        <v>6</v>
      </c>
      <c r="P158" s="13"/>
      <c r="Q158" s="16"/>
    </row>
    <row r="159" spans="1:17" x14ac:dyDescent="0.2">
      <c r="A159" s="6" t="s">
        <v>16</v>
      </c>
      <c r="B159" s="23">
        <v>2010</v>
      </c>
      <c r="C159" s="30">
        <v>0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 s="30">
        <v>0.1</v>
      </c>
      <c r="J159" s="31">
        <v>102</v>
      </c>
      <c r="K159" s="31">
        <v>0</v>
      </c>
      <c r="L159" s="30">
        <v>0</v>
      </c>
      <c r="P159" s="13"/>
      <c r="Q159" s="16"/>
    </row>
    <row r="160" spans="1:17" s="13" customFormat="1" x14ac:dyDescent="0.2">
      <c r="A160" s="6" t="s">
        <v>16</v>
      </c>
      <c r="B160" s="24">
        <v>2011</v>
      </c>
      <c r="C160" s="29">
        <v>0</v>
      </c>
      <c r="D160" s="29">
        <v>0</v>
      </c>
      <c r="E160" s="29">
        <v>0</v>
      </c>
      <c r="F160" s="29">
        <v>0</v>
      </c>
      <c r="G160" s="29">
        <v>0</v>
      </c>
      <c r="H160" s="29">
        <v>0</v>
      </c>
      <c r="I160" s="29">
        <v>0.2</v>
      </c>
      <c r="J160" s="34">
        <v>150</v>
      </c>
      <c r="K160" s="34">
        <v>0</v>
      </c>
      <c r="L160" s="29">
        <v>3</v>
      </c>
      <c r="Q160" s="16"/>
    </row>
    <row r="161" spans="1:17" s="13" customFormat="1" x14ac:dyDescent="0.2">
      <c r="A161" s="6" t="s">
        <v>16</v>
      </c>
      <c r="B161" s="24">
        <v>2012</v>
      </c>
      <c r="C161" s="29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0</v>
      </c>
      <c r="I161" s="29">
        <v>0.4</v>
      </c>
      <c r="J161" s="34">
        <v>0</v>
      </c>
      <c r="K161" s="34">
        <v>0</v>
      </c>
      <c r="L161" s="29">
        <v>44</v>
      </c>
    </row>
    <row r="162" spans="1:17" s="13" customFormat="1" x14ac:dyDescent="0.2">
      <c r="A162" s="6" t="s">
        <v>16</v>
      </c>
      <c r="B162" s="24">
        <v>2013</v>
      </c>
      <c r="C162" s="29">
        <v>0</v>
      </c>
      <c r="D162" s="29">
        <v>0</v>
      </c>
      <c r="E162" s="29">
        <v>0</v>
      </c>
      <c r="F162" s="29">
        <v>0</v>
      </c>
      <c r="G162" s="29">
        <v>0</v>
      </c>
      <c r="H162" s="29">
        <v>0</v>
      </c>
      <c r="I162" s="29">
        <v>0.1</v>
      </c>
      <c r="J162" s="35">
        <v>89.159000000000006</v>
      </c>
      <c r="K162" s="35">
        <v>0</v>
      </c>
      <c r="L162" s="29">
        <v>12</v>
      </c>
    </row>
    <row r="163" spans="1:17" s="13" customFormat="1" x14ac:dyDescent="0.2">
      <c r="A163" s="6" t="s">
        <v>16</v>
      </c>
      <c r="B163" s="24">
        <v>2014</v>
      </c>
      <c r="C163" s="29">
        <v>1</v>
      </c>
      <c r="D163" s="29">
        <v>1</v>
      </c>
      <c r="E163" s="29">
        <v>1</v>
      </c>
      <c r="F163" s="29">
        <v>0</v>
      </c>
      <c r="G163" s="29"/>
      <c r="H163" s="29">
        <v>0</v>
      </c>
      <c r="I163" s="29">
        <v>0.2</v>
      </c>
      <c r="J163" s="35">
        <v>251.67135999999999</v>
      </c>
      <c r="K163" s="35">
        <v>0</v>
      </c>
      <c r="L163" s="29">
        <v>42</v>
      </c>
    </row>
    <row r="164" spans="1:17" s="4" customFormat="1" x14ac:dyDescent="0.2">
      <c r="A164" s="8" t="s">
        <v>16</v>
      </c>
      <c r="B164" s="25">
        <v>2015</v>
      </c>
      <c r="C164" s="36">
        <v>0</v>
      </c>
      <c r="D164" s="36">
        <v>0</v>
      </c>
      <c r="E164" s="36">
        <v>0</v>
      </c>
      <c r="F164" s="36">
        <v>1</v>
      </c>
      <c r="G164" s="36">
        <v>1</v>
      </c>
      <c r="H164" s="36">
        <v>0</v>
      </c>
      <c r="I164" s="36">
        <v>0</v>
      </c>
      <c r="J164" s="37">
        <v>86</v>
      </c>
      <c r="K164" s="37"/>
      <c r="L164" s="36">
        <v>32</v>
      </c>
    </row>
    <row r="165" spans="1:17" x14ac:dyDescent="0.2">
      <c r="A165" s="6" t="s">
        <v>17</v>
      </c>
      <c r="B165" s="24">
        <v>2000</v>
      </c>
      <c r="C165" s="30">
        <v>0</v>
      </c>
      <c r="D165" s="30">
        <v>3</v>
      </c>
      <c r="E165" s="30" t="s">
        <v>6</v>
      </c>
      <c r="F165" s="30">
        <v>0</v>
      </c>
      <c r="G165" s="30" t="s">
        <v>6</v>
      </c>
      <c r="H165" s="30">
        <v>0</v>
      </c>
      <c r="I165" s="30" t="s">
        <v>6</v>
      </c>
      <c r="J165" s="31" t="s">
        <v>6</v>
      </c>
      <c r="K165" s="31" t="s">
        <v>6</v>
      </c>
      <c r="L165" s="30" t="s">
        <v>6</v>
      </c>
      <c r="P165" s="13"/>
      <c r="Q165" s="13"/>
    </row>
    <row r="166" spans="1:17" x14ac:dyDescent="0.2">
      <c r="A166" s="6" t="s">
        <v>17</v>
      </c>
      <c r="B166" s="24">
        <v>2001</v>
      </c>
      <c r="C166" s="30">
        <v>5</v>
      </c>
      <c r="D166" s="30">
        <v>3</v>
      </c>
      <c r="E166" s="30" t="s">
        <v>6</v>
      </c>
      <c r="F166" s="30">
        <v>1</v>
      </c>
      <c r="G166" s="30" t="s">
        <v>6</v>
      </c>
      <c r="H166" s="30">
        <v>0</v>
      </c>
      <c r="I166" s="30" t="s">
        <v>6</v>
      </c>
      <c r="J166" s="31" t="s">
        <v>6</v>
      </c>
      <c r="K166" s="31" t="s">
        <v>6</v>
      </c>
      <c r="L166" s="30" t="s">
        <v>6</v>
      </c>
      <c r="P166" s="13"/>
      <c r="Q166" s="13"/>
    </row>
    <row r="167" spans="1:17" x14ac:dyDescent="0.2">
      <c r="A167" s="6" t="s">
        <v>17</v>
      </c>
      <c r="B167" s="24">
        <v>2002</v>
      </c>
      <c r="C167" s="30">
        <v>4</v>
      </c>
      <c r="D167" s="30">
        <v>3</v>
      </c>
      <c r="E167" s="30" t="s">
        <v>6</v>
      </c>
      <c r="F167" s="30">
        <v>1</v>
      </c>
      <c r="G167" s="30" t="s">
        <v>6</v>
      </c>
      <c r="H167" s="30">
        <v>0</v>
      </c>
      <c r="I167" s="30" t="s">
        <v>6</v>
      </c>
      <c r="J167" s="31" t="s">
        <v>6</v>
      </c>
      <c r="K167" s="31" t="s">
        <v>6</v>
      </c>
      <c r="L167" s="30" t="s">
        <v>6</v>
      </c>
      <c r="P167" s="13"/>
      <c r="Q167" s="13"/>
    </row>
    <row r="168" spans="1:17" x14ac:dyDescent="0.2">
      <c r="A168" s="6" t="s">
        <v>17</v>
      </c>
      <c r="B168" s="24">
        <v>2003</v>
      </c>
      <c r="C168" s="30">
        <v>7</v>
      </c>
      <c r="D168" s="30">
        <v>7</v>
      </c>
      <c r="E168" s="30" t="s">
        <v>6</v>
      </c>
      <c r="F168" s="30">
        <v>3</v>
      </c>
      <c r="G168" s="30" t="s">
        <v>6</v>
      </c>
      <c r="H168" s="30">
        <v>0</v>
      </c>
      <c r="I168" s="30" t="s">
        <v>6</v>
      </c>
      <c r="J168" s="31" t="s">
        <v>6</v>
      </c>
      <c r="K168" s="31" t="s">
        <v>6</v>
      </c>
      <c r="L168" s="30" t="s">
        <v>6</v>
      </c>
      <c r="P168" s="13"/>
      <c r="Q168" s="13"/>
    </row>
    <row r="169" spans="1:17" x14ac:dyDescent="0.2">
      <c r="A169" s="6" t="s">
        <v>17</v>
      </c>
      <c r="B169" s="22">
        <v>2004</v>
      </c>
      <c r="C169" s="30">
        <v>4</v>
      </c>
      <c r="D169" s="30">
        <v>4</v>
      </c>
      <c r="E169" s="30">
        <v>6</v>
      </c>
      <c r="F169" s="30">
        <v>1</v>
      </c>
      <c r="G169" s="30">
        <v>5</v>
      </c>
      <c r="H169" s="30">
        <v>0</v>
      </c>
      <c r="I169" s="30">
        <v>1</v>
      </c>
      <c r="J169" s="31">
        <v>2000</v>
      </c>
      <c r="K169" s="31">
        <v>4200</v>
      </c>
      <c r="L169" s="30" t="s">
        <v>6</v>
      </c>
      <c r="P169" s="13"/>
      <c r="Q169" s="13"/>
    </row>
    <row r="170" spans="1:17" x14ac:dyDescent="0.2">
      <c r="A170" s="6" t="s">
        <v>17</v>
      </c>
      <c r="B170" s="22">
        <v>2005</v>
      </c>
      <c r="C170" s="30">
        <v>5</v>
      </c>
      <c r="D170" s="30">
        <v>2</v>
      </c>
      <c r="E170" s="30">
        <v>8</v>
      </c>
      <c r="F170" s="30">
        <v>3</v>
      </c>
      <c r="G170" s="30">
        <v>6</v>
      </c>
      <c r="H170" s="30">
        <v>0</v>
      </c>
      <c r="I170" s="30">
        <v>2</v>
      </c>
      <c r="J170" s="31">
        <v>2270</v>
      </c>
      <c r="K170" s="31">
        <v>3900</v>
      </c>
      <c r="L170" s="30" t="s">
        <v>6</v>
      </c>
      <c r="P170" s="13"/>
      <c r="Q170" s="13"/>
    </row>
    <row r="171" spans="1:17" x14ac:dyDescent="0.2">
      <c r="A171" s="6" t="s">
        <v>17</v>
      </c>
      <c r="B171" s="22">
        <v>2006</v>
      </c>
      <c r="C171" s="30">
        <v>8</v>
      </c>
      <c r="D171" s="30">
        <v>3</v>
      </c>
      <c r="E171" s="30">
        <v>7</v>
      </c>
      <c r="F171" s="30">
        <v>2</v>
      </c>
      <c r="G171" s="30">
        <v>8</v>
      </c>
      <c r="H171" s="30">
        <v>0</v>
      </c>
      <c r="I171" s="30">
        <v>3</v>
      </c>
      <c r="J171" s="31">
        <v>1700</v>
      </c>
      <c r="K171" s="31">
        <v>7000</v>
      </c>
      <c r="L171" s="30" t="s">
        <v>6</v>
      </c>
      <c r="P171" s="13"/>
      <c r="Q171" s="13"/>
    </row>
    <row r="172" spans="1:17" x14ac:dyDescent="0.2">
      <c r="A172" s="6" t="s">
        <v>17</v>
      </c>
      <c r="B172" s="26">
        <v>2007</v>
      </c>
      <c r="C172" s="30">
        <v>5</v>
      </c>
      <c r="D172" s="30">
        <v>4</v>
      </c>
      <c r="E172" s="30">
        <v>4</v>
      </c>
      <c r="F172" s="30">
        <v>1</v>
      </c>
      <c r="G172" s="30">
        <v>9</v>
      </c>
      <c r="H172" s="30">
        <v>0</v>
      </c>
      <c r="I172" s="30">
        <v>4</v>
      </c>
      <c r="J172" s="31">
        <v>3780</v>
      </c>
      <c r="K172" s="31">
        <v>8880</v>
      </c>
      <c r="L172" s="30" t="s">
        <v>6</v>
      </c>
      <c r="P172" s="13"/>
      <c r="Q172" s="13"/>
    </row>
    <row r="173" spans="1:17" x14ac:dyDescent="0.2">
      <c r="A173" s="6" t="s">
        <v>17</v>
      </c>
      <c r="B173" s="26">
        <v>2008</v>
      </c>
      <c r="C173" s="30">
        <v>4</v>
      </c>
      <c r="D173" s="30">
        <v>3</v>
      </c>
      <c r="E173" s="30">
        <v>2</v>
      </c>
      <c r="F173" s="30">
        <v>2</v>
      </c>
      <c r="G173" s="30">
        <v>9</v>
      </c>
      <c r="H173" s="30">
        <v>0</v>
      </c>
      <c r="I173" s="30">
        <v>2.5</v>
      </c>
      <c r="J173" s="31">
        <v>3444</v>
      </c>
      <c r="K173" s="31">
        <v>49150</v>
      </c>
      <c r="L173" s="30" t="s">
        <v>6</v>
      </c>
      <c r="P173" s="13"/>
      <c r="Q173" s="13"/>
    </row>
    <row r="174" spans="1:17" x14ac:dyDescent="0.2">
      <c r="A174" s="6" t="s">
        <v>17</v>
      </c>
      <c r="B174" s="22">
        <v>2009</v>
      </c>
      <c r="C174" s="30">
        <v>4</v>
      </c>
      <c r="D174" s="30">
        <v>2</v>
      </c>
      <c r="E174" s="30">
        <v>0</v>
      </c>
      <c r="F174" s="30">
        <v>1</v>
      </c>
      <c r="G174" s="30">
        <v>4</v>
      </c>
      <c r="H174" s="30">
        <v>0</v>
      </c>
      <c r="I174" s="30">
        <v>2</v>
      </c>
      <c r="J174" s="31">
        <v>3151</v>
      </c>
      <c r="K174" s="31">
        <v>52395</v>
      </c>
      <c r="L174" s="30" t="s">
        <v>6</v>
      </c>
      <c r="P174" s="13"/>
      <c r="Q174" s="13"/>
    </row>
    <row r="175" spans="1:17" x14ac:dyDescent="0.2">
      <c r="A175" s="6" t="s">
        <v>17</v>
      </c>
      <c r="B175" s="24">
        <v>2010</v>
      </c>
      <c r="C175" s="30">
        <v>4</v>
      </c>
      <c r="D175" s="30">
        <v>2</v>
      </c>
      <c r="E175" s="30">
        <v>3</v>
      </c>
      <c r="F175" s="30">
        <v>0</v>
      </c>
      <c r="G175" s="30">
        <v>3</v>
      </c>
      <c r="H175" s="30">
        <v>0</v>
      </c>
      <c r="I175" s="30">
        <v>2</v>
      </c>
      <c r="J175" s="31">
        <v>3875</v>
      </c>
      <c r="K175" s="31">
        <v>64750</v>
      </c>
      <c r="L175" s="30">
        <v>7</v>
      </c>
      <c r="P175" s="13"/>
      <c r="Q175" s="13"/>
    </row>
    <row r="176" spans="1:17" s="13" customFormat="1" x14ac:dyDescent="0.2">
      <c r="A176" s="6" t="s">
        <v>17</v>
      </c>
      <c r="B176" s="24">
        <v>2011</v>
      </c>
      <c r="C176" s="29">
        <v>6</v>
      </c>
      <c r="D176" s="29">
        <v>4</v>
      </c>
      <c r="E176" s="29">
        <v>4</v>
      </c>
      <c r="F176" s="29">
        <v>0</v>
      </c>
      <c r="G176" s="29">
        <v>3</v>
      </c>
      <c r="H176" s="29">
        <v>0</v>
      </c>
      <c r="I176" s="29">
        <v>2</v>
      </c>
      <c r="J176" s="34">
        <v>4110.2539999999999</v>
      </c>
      <c r="K176" s="34">
        <v>42016</v>
      </c>
      <c r="L176" s="29">
        <v>9</v>
      </c>
    </row>
    <row r="177" spans="1:17" s="13" customFormat="1" x14ac:dyDescent="0.2">
      <c r="A177" s="6" t="s">
        <v>17</v>
      </c>
      <c r="B177" s="24">
        <v>2012</v>
      </c>
      <c r="C177" s="29">
        <v>8</v>
      </c>
      <c r="D177" s="29">
        <v>4</v>
      </c>
      <c r="E177" s="29">
        <v>4</v>
      </c>
      <c r="F177" s="29">
        <v>0</v>
      </c>
      <c r="G177" s="29">
        <v>0</v>
      </c>
      <c r="H177" s="29">
        <v>0</v>
      </c>
      <c r="I177" s="29">
        <v>2</v>
      </c>
      <c r="J177" s="34">
        <v>4200</v>
      </c>
      <c r="K177" s="34">
        <v>64500</v>
      </c>
      <c r="L177" s="29">
        <v>34</v>
      </c>
    </row>
    <row r="178" spans="1:17" s="13" customFormat="1" x14ac:dyDescent="0.2">
      <c r="A178" s="6" t="s">
        <v>17</v>
      </c>
      <c r="B178" s="24">
        <v>2013</v>
      </c>
      <c r="C178" s="29">
        <v>5</v>
      </c>
      <c r="D178" s="29">
        <v>3</v>
      </c>
      <c r="E178" s="29">
        <v>0</v>
      </c>
      <c r="F178" s="29">
        <v>0</v>
      </c>
      <c r="G178" s="29">
        <v>3</v>
      </c>
      <c r="H178" s="29">
        <v>0</v>
      </c>
      <c r="I178" s="29">
        <v>2</v>
      </c>
      <c r="J178" s="35">
        <v>4289.5925699999998</v>
      </c>
      <c r="K178" s="35">
        <v>92500</v>
      </c>
      <c r="L178" s="29">
        <v>37</v>
      </c>
    </row>
    <row r="179" spans="1:17" s="13" customFormat="1" x14ac:dyDescent="0.2">
      <c r="A179" s="6" t="s">
        <v>17</v>
      </c>
      <c r="B179" s="24">
        <v>2014</v>
      </c>
      <c r="C179" s="29">
        <v>5</v>
      </c>
      <c r="D179" s="29">
        <v>2</v>
      </c>
      <c r="E179" s="29">
        <v>0</v>
      </c>
      <c r="F179" s="29">
        <v>0</v>
      </c>
      <c r="G179" s="29">
        <v>4</v>
      </c>
      <c r="H179" s="29">
        <v>0</v>
      </c>
      <c r="I179" s="29">
        <v>2</v>
      </c>
      <c r="J179" s="35">
        <v>3960</v>
      </c>
      <c r="K179" s="35">
        <v>125424</v>
      </c>
      <c r="L179" s="29">
        <v>49</v>
      </c>
    </row>
    <row r="180" spans="1:17" s="4" customFormat="1" x14ac:dyDescent="0.2">
      <c r="A180" s="8" t="s">
        <v>17</v>
      </c>
      <c r="B180" s="25">
        <v>2015</v>
      </c>
      <c r="C180" s="36">
        <v>5</v>
      </c>
      <c r="D180" s="36">
        <v>2</v>
      </c>
      <c r="E180" s="36">
        <v>1</v>
      </c>
      <c r="F180" s="36">
        <v>0</v>
      </c>
      <c r="G180" s="36">
        <v>4</v>
      </c>
      <c r="H180" s="36">
        <v>0</v>
      </c>
      <c r="I180" s="36">
        <v>2</v>
      </c>
      <c r="J180" s="37">
        <v>6514</v>
      </c>
      <c r="K180" s="37">
        <v>129149</v>
      </c>
      <c r="L180" s="36">
        <v>43</v>
      </c>
    </row>
    <row r="181" spans="1:17" s="2" customFormat="1" x14ac:dyDescent="0.2">
      <c r="A181" s="58" t="s">
        <v>18</v>
      </c>
      <c r="B181" s="48">
        <v>2000</v>
      </c>
      <c r="C181" s="46">
        <v>0</v>
      </c>
      <c r="D181" s="46">
        <v>3</v>
      </c>
      <c r="E181" s="46" t="s">
        <v>6</v>
      </c>
      <c r="F181" s="46">
        <v>0</v>
      </c>
      <c r="G181" s="46" t="s">
        <v>6</v>
      </c>
      <c r="H181" s="46">
        <v>0</v>
      </c>
      <c r="I181" s="46" t="s">
        <v>6</v>
      </c>
      <c r="J181" s="47" t="s">
        <v>6</v>
      </c>
      <c r="K181" s="47" t="s">
        <v>6</v>
      </c>
      <c r="L181" s="46" t="s">
        <v>6</v>
      </c>
      <c r="P181" s="44"/>
      <c r="Q181" s="44"/>
    </row>
    <row r="182" spans="1:17" s="2" customFormat="1" x14ac:dyDescent="0.2">
      <c r="A182" s="58" t="s">
        <v>18</v>
      </c>
      <c r="B182" s="48">
        <v>2001</v>
      </c>
      <c r="C182" s="46">
        <v>5</v>
      </c>
      <c r="D182" s="46">
        <v>3</v>
      </c>
      <c r="E182" s="46" t="s">
        <v>6</v>
      </c>
      <c r="F182" s="46">
        <v>1</v>
      </c>
      <c r="G182" s="46" t="s">
        <v>6</v>
      </c>
      <c r="H182" s="46">
        <v>0</v>
      </c>
      <c r="I182" s="46" t="s">
        <v>6</v>
      </c>
      <c r="J182" s="47" t="s">
        <v>6</v>
      </c>
      <c r="K182" s="47" t="s">
        <v>6</v>
      </c>
      <c r="L182" s="46" t="s">
        <v>6</v>
      </c>
      <c r="P182" s="44"/>
      <c r="Q182" s="44"/>
    </row>
    <row r="183" spans="1:17" s="2" customFormat="1" x14ac:dyDescent="0.2">
      <c r="A183" s="58" t="s">
        <v>18</v>
      </c>
      <c r="B183" s="48">
        <v>2002</v>
      </c>
      <c r="C183" s="46">
        <v>5</v>
      </c>
      <c r="D183" s="46">
        <v>3</v>
      </c>
      <c r="E183" s="46" t="s">
        <v>6</v>
      </c>
      <c r="F183" s="46">
        <v>2</v>
      </c>
      <c r="G183" s="46" t="s">
        <v>6</v>
      </c>
      <c r="H183" s="46">
        <v>0</v>
      </c>
      <c r="I183" s="46" t="s">
        <v>6</v>
      </c>
      <c r="J183" s="47" t="s">
        <v>6</v>
      </c>
      <c r="K183" s="47" t="s">
        <v>6</v>
      </c>
      <c r="L183" s="46" t="s">
        <v>6</v>
      </c>
      <c r="P183" s="44"/>
      <c r="Q183" s="44"/>
    </row>
    <row r="184" spans="1:17" s="2" customFormat="1" x14ac:dyDescent="0.2">
      <c r="A184" s="58" t="s">
        <v>18</v>
      </c>
      <c r="B184" s="48">
        <v>2003</v>
      </c>
      <c r="C184" s="46">
        <v>8</v>
      </c>
      <c r="D184" s="46">
        <v>8</v>
      </c>
      <c r="E184" s="46" t="s">
        <v>6</v>
      </c>
      <c r="F184" s="46">
        <v>3</v>
      </c>
      <c r="G184" s="46" t="s">
        <v>6</v>
      </c>
      <c r="H184" s="46">
        <v>0</v>
      </c>
      <c r="I184" s="46" t="s">
        <v>6</v>
      </c>
      <c r="J184" s="47" t="s">
        <v>6</v>
      </c>
      <c r="K184" s="47" t="s">
        <v>6</v>
      </c>
      <c r="L184" s="46" t="s">
        <v>6</v>
      </c>
      <c r="P184" s="44"/>
      <c r="Q184" s="44"/>
    </row>
    <row r="185" spans="1:17" s="2" customFormat="1" x14ac:dyDescent="0.2">
      <c r="A185" s="58" t="s">
        <v>18</v>
      </c>
      <c r="B185" s="49">
        <v>2004</v>
      </c>
      <c r="C185" s="46">
        <v>4</v>
      </c>
      <c r="D185" s="46">
        <v>4</v>
      </c>
      <c r="E185" s="46">
        <v>6</v>
      </c>
      <c r="F185" s="46">
        <v>1</v>
      </c>
      <c r="G185" s="46">
        <v>5</v>
      </c>
      <c r="H185" s="46">
        <v>0</v>
      </c>
      <c r="I185" s="46">
        <v>1</v>
      </c>
      <c r="J185" s="47">
        <v>2000</v>
      </c>
      <c r="K185" s="47">
        <v>4200</v>
      </c>
      <c r="L185" s="46" t="s">
        <v>6</v>
      </c>
      <c r="P185" s="44"/>
      <c r="Q185" s="44"/>
    </row>
    <row r="186" spans="1:17" s="2" customFormat="1" x14ac:dyDescent="0.2">
      <c r="A186" s="58" t="s">
        <v>18</v>
      </c>
      <c r="B186" s="49">
        <v>2005</v>
      </c>
      <c r="C186" s="46">
        <v>6</v>
      </c>
      <c r="D186" s="46">
        <v>2</v>
      </c>
      <c r="E186" s="46">
        <v>8</v>
      </c>
      <c r="F186" s="46">
        <v>3</v>
      </c>
      <c r="G186" s="46">
        <v>10</v>
      </c>
      <c r="H186" s="46">
        <v>0</v>
      </c>
      <c r="I186" s="46">
        <v>2.1</v>
      </c>
      <c r="J186" s="47">
        <v>2490</v>
      </c>
      <c r="K186" s="47">
        <v>3900</v>
      </c>
      <c r="L186" s="46" t="s">
        <v>6</v>
      </c>
      <c r="P186" s="44"/>
      <c r="Q186" s="44"/>
    </row>
    <row r="187" spans="1:17" s="2" customFormat="1" x14ac:dyDescent="0.2">
      <c r="A187" s="58" t="s">
        <v>18</v>
      </c>
      <c r="B187" s="49">
        <v>2006</v>
      </c>
      <c r="C187" s="46">
        <v>8</v>
      </c>
      <c r="D187" s="46">
        <v>3</v>
      </c>
      <c r="E187" s="46">
        <v>8</v>
      </c>
      <c r="F187" s="46">
        <v>2</v>
      </c>
      <c r="G187" s="46">
        <v>12</v>
      </c>
      <c r="H187" s="46">
        <v>0</v>
      </c>
      <c r="I187" s="46">
        <v>3.2</v>
      </c>
      <c r="J187" s="47">
        <v>1710</v>
      </c>
      <c r="K187" s="47">
        <v>7000</v>
      </c>
      <c r="L187" s="46" t="s">
        <v>6</v>
      </c>
      <c r="P187" s="44"/>
      <c r="Q187" s="44"/>
    </row>
    <row r="188" spans="1:17" s="2" customFormat="1" x14ac:dyDescent="0.2">
      <c r="A188" s="58" t="s">
        <v>18</v>
      </c>
      <c r="B188" s="56">
        <v>2007</v>
      </c>
      <c r="C188" s="46">
        <v>5</v>
      </c>
      <c r="D188" s="46">
        <v>4</v>
      </c>
      <c r="E188" s="46">
        <v>4</v>
      </c>
      <c r="F188" s="46">
        <v>1</v>
      </c>
      <c r="G188" s="46">
        <v>9</v>
      </c>
      <c r="H188" s="46">
        <v>0</v>
      </c>
      <c r="I188" s="46">
        <v>4.2</v>
      </c>
      <c r="J188" s="47">
        <v>3980</v>
      </c>
      <c r="K188" s="47">
        <v>8880</v>
      </c>
      <c r="L188" s="46" t="s">
        <v>6</v>
      </c>
      <c r="P188" s="44"/>
      <c r="Q188" s="44"/>
    </row>
    <row r="189" spans="1:17" s="2" customFormat="1" x14ac:dyDescent="0.2">
      <c r="A189" s="58" t="s">
        <v>18</v>
      </c>
      <c r="B189" s="56">
        <v>2008</v>
      </c>
      <c r="C189" s="46">
        <v>4</v>
      </c>
      <c r="D189" s="46">
        <v>3</v>
      </c>
      <c r="E189" s="46">
        <v>2</v>
      </c>
      <c r="F189" s="46">
        <v>2</v>
      </c>
      <c r="G189" s="46">
        <v>9</v>
      </c>
      <c r="H189" s="46">
        <v>0</v>
      </c>
      <c r="I189" s="46">
        <v>2.7</v>
      </c>
      <c r="J189" s="47">
        <v>3444</v>
      </c>
      <c r="K189" s="47">
        <v>49150</v>
      </c>
      <c r="L189" s="46" t="s">
        <v>6</v>
      </c>
      <c r="P189" s="44"/>
      <c r="Q189" s="44"/>
    </row>
    <row r="190" spans="1:17" s="2" customFormat="1" x14ac:dyDescent="0.2">
      <c r="A190" s="58" t="s">
        <v>18</v>
      </c>
      <c r="B190" s="49">
        <v>2009</v>
      </c>
      <c r="C190" s="46">
        <v>6</v>
      </c>
      <c r="D190" s="46">
        <v>3</v>
      </c>
      <c r="E190" s="46">
        <v>0</v>
      </c>
      <c r="F190" s="46">
        <v>1</v>
      </c>
      <c r="G190" s="46">
        <v>4</v>
      </c>
      <c r="H190" s="46">
        <v>0</v>
      </c>
      <c r="I190" s="46">
        <v>2.2000000000000002</v>
      </c>
      <c r="J190" s="47">
        <v>3151</v>
      </c>
      <c r="K190" s="47">
        <v>52395</v>
      </c>
      <c r="L190" s="46" t="s">
        <v>6</v>
      </c>
      <c r="P190" s="44"/>
      <c r="Q190" s="44"/>
    </row>
    <row r="191" spans="1:17" s="2" customFormat="1" x14ac:dyDescent="0.2">
      <c r="A191" s="58" t="s">
        <v>18</v>
      </c>
      <c r="B191" s="48">
        <v>2010</v>
      </c>
      <c r="C191" s="46">
        <v>4</v>
      </c>
      <c r="D191" s="46">
        <v>2</v>
      </c>
      <c r="E191" s="46">
        <v>3</v>
      </c>
      <c r="F191" s="46">
        <v>0</v>
      </c>
      <c r="G191" s="46">
        <v>3</v>
      </c>
      <c r="H191" s="46">
        <v>0</v>
      </c>
      <c r="I191" s="46">
        <v>2.1</v>
      </c>
      <c r="J191" s="47">
        <v>3977</v>
      </c>
      <c r="K191" s="47">
        <v>64750</v>
      </c>
      <c r="L191" s="46">
        <v>7</v>
      </c>
      <c r="P191" s="44"/>
      <c r="Q191" s="44"/>
    </row>
    <row r="192" spans="1:17" s="44" customFormat="1" x14ac:dyDescent="0.2">
      <c r="A192" s="58" t="s">
        <v>18</v>
      </c>
      <c r="B192" s="48">
        <v>2011</v>
      </c>
      <c r="C192" s="50">
        <v>6</v>
      </c>
      <c r="D192" s="50">
        <v>4</v>
      </c>
      <c r="E192" s="50">
        <v>4</v>
      </c>
      <c r="F192" s="50">
        <v>0</v>
      </c>
      <c r="G192" s="50">
        <v>3</v>
      </c>
      <c r="H192" s="50">
        <v>0</v>
      </c>
      <c r="I192" s="50">
        <v>2.2000000000000002</v>
      </c>
      <c r="J192" s="51">
        <v>4260.2539999999999</v>
      </c>
      <c r="K192" s="51">
        <v>42016</v>
      </c>
      <c r="L192" s="50">
        <v>12</v>
      </c>
    </row>
    <row r="193" spans="1:17" s="44" customFormat="1" x14ac:dyDescent="0.2">
      <c r="A193" s="58" t="s">
        <v>18</v>
      </c>
      <c r="B193" s="48">
        <v>2012</v>
      </c>
      <c r="C193" s="50">
        <v>8</v>
      </c>
      <c r="D193" s="50">
        <v>4</v>
      </c>
      <c r="E193" s="50">
        <v>4</v>
      </c>
      <c r="F193" s="50">
        <v>0</v>
      </c>
      <c r="G193" s="50">
        <v>0</v>
      </c>
      <c r="H193" s="50">
        <v>0</v>
      </c>
      <c r="I193" s="50">
        <v>2.4</v>
      </c>
      <c r="J193" s="51">
        <v>4200</v>
      </c>
      <c r="K193" s="51">
        <v>64500</v>
      </c>
      <c r="L193" s="50">
        <v>78</v>
      </c>
    </row>
    <row r="194" spans="1:17" s="44" customFormat="1" x14ac:dyDescent="0.2">
      <c r="A194" s="58" t="s">
        <v>18</v>
      </c>
      <c r="B194" s="48">
        <v>2013</v>
      </c>
      <c r="C194" s="50">
        <v>5</v>
      </c>
      <c r="D194" s="50">
        <v>3</v>
      </c>
      <c r="E194" s="50">
        <v>0</v>
      </c>
      <c r="F194" s="50">
        <v>0</v>
      </c>
      <c r="G194" s="50">
        <v>3</v>
      </c>
      <c r="H194" s="50">
        <v>0</v>
      </c>
      <c r="I194" s="50">
        <v>2.1</v>
      </c>
      <c r="J194" s="52">
        <v>4378.7515699999994</v>
      </c>
      <c r="K194" s="52">
        <v>92500</v>
      </c>
      <c r="L194" s="52">
        <v>49</v>
      </c>
    </row>
    <row r="195" spans="1:17" s="44" customFormat="1" x14ac:dyDescent="0.2">
      <c r="A195" s="58" t="s">
        <v>18</v>
      </c>
      <c r="B195" s="48">
        <v>2014</v>
      </c>
      <c r="C195" s="50">
        <v>6</v>
      </c>
      <c r="D195" s="50">
        <v>3</v>
      </c>
      <c r="E195" s="50">
        <v>1</v>
      </c>
      <c r="F195" s="50">
        <v>0</v>
      </c>
      <c r="G195" s="50">
        <v>4</v>
      </c>
      <c r="H195" s="50">
        <v>0</v>
      </c>
      <c r="I195" s="50">
        <v>2.2000000000000002</v>
      </c>
      <c r="J195" s="52">
        <v>4211.6713600000003</v>
      </c>
      <c r="K195" s="52">
        <v>125424</v>
      </c>
      <c r="L195" s="52">
        <v>91</v>
      </c>
    </row>
    <row r="196" spans="1:17" s="21" customFormat="1" x14ac:dyDescent="0.2">
      <c r="A196" s="59" t="s">
        <v>18</v>
      </c>
      <c r="B196" s="53">
        <v>2015</v>
      </c>
      <c r="C196" s="54">
        <v>5</v>
      </c>
      <c r="D196" s="54">
        <v>2</v>
      </c>
      <c r="E196" s="54">
        <v>1</v>
      </c>
      <c r="F196" s="54">
        <v>1</v>
      </c>
      <c r="G196" s="54">
        <v>5</v>
      </c>
      <c r="H196" s="54">
        <v>0</v>
      </c>
      <c r="I196" s="54">
        <v>2</v>
      </c>
      <c r="J196" s="55">
        <v>6599</v>
      </c>
      <c r="K196" s="55">
        <v>129149</v>
      </c>
      <c r="L196" s="55">
        <v>75</v>
      </c>
    </row>
    <row r="197" spans="1:17" x14ac:dyDescent="0.2">
      <c r="A197" s="9" t="s">
        <v>19</v>
      </c>
      <c r="B197" s="27"/>
      <c r="P197" s="13"/>
      <c r="Q197" s="13"/>
    </row>
    <row r="198" spans="1:17" x14ac:dyDescent="0.2">
      <c r="A198" s="9"/>
      <c r="B198" s="27"/>
      <c r="P198" s="13"/>
      <c r="Q198" s="13"/>
    </row>
    <row r="199" spans="1:17" x14ac:dyDescent="0.2">
      <c r="A199" s="6" t="s">
        <v>83</v>
      </c>
      <c r="B199" s="24">
        <v>2000</v>
      </c>
      <c r="C199" s="30">
        <v>13</v>
      </c>
      <c r="D199" s="30">
        <v>7</v>
      </c>
      <c r="E199" s="30" t="s">
        <v>6</v>
      </c>
      <c r="F199" s="30">
        <v>1</v>
      </c>
      <c r="G199" s="30" t="s">
        <v>6</v>
      </c>
      <c r="H199" s="30">
        <v>1</v>
      </c>
      <c r="I199" s="30" t="s">
        <v>6</v>
      </c>
      <c r="J199" s="31" t="s">
        <v>6</v>
      </c>
      <c r="K199" s="31" t="s">
        <v>6</v>
      </c>
      <c r="L199" s="30" t="s">
        <v>6</v>
      </c>
      <c r="P199" s="13"/>
      <c r="Q199" s="13"/>
    </row>
    <row r="200" spans="1:17" x14ac:dyDescent="0.2">
      <c r="A200" s="6" t="s">
        <v>83</v>
      </c>
      <c r="B200" s="24">
        <v>2001</v>
      </c>
      <c r="C200" s="30">
        <v>21</v>
      </c>
      <c r="D200" s="30">
        <v>8</v>
      </c>
      <c r="E200" s="30" t="s">
        <v>6</v>
      </c>
      <c r="F200" s="30">
        <v>3</v>
      </c>
      <c r="G200" s="30" t="s">
        <v>6</v>
      </c>
      <c r="H200" s="30">
        <v>0</v>
      </c>
      <c r="I200" s="30" t="s">
        <v>6</v>
      </c>
      <c r="J200" s="31" t="s">
        <v>6</v>
      </c>
      <c r="K200" s="31" t="s">
        <v>6</v>
      </c>
      <c r="L200" s="30" t="s">
        <v>6</v>
      </c>
      <c r="P200" s="13"/>
      <c r="Q200" s="13"/>
    </row>
    <row r="201" spans="1:17" x14ac:dyDescent="0.2">
      <c r="A201" s="6" t="s">
        <v>83</v>
      </c>
      <c r="B201" s="24">
        <v>2002</v>
      </c>
      <c r="C201" s="30">
        <v>21</v>
      </c>
      <c r="D201" s="30">
        <v>14</v>
      </c>
      <c r="E201" s="30" t="s">
        <v>6</v>
      </c>
      <c r="F201" s="30">
        <v>3</v>
      </c>
      <c r="G201" s="30" t="s">
        <v>6</v>
      </c>
      <c r="H201" s="30">
        <v>1</v>
      </c>
      <c r="I201" s="30" t="s">
        <v>6</v>
      </c>
      <c r="J201" s="31" t="s">
        <v>6</v>
      </c>
      <c r="K201" s="31" t="s">
        <v>6</v>
      </c>
      <c r="L201" s="30" t="s">
        <v>6</v>
      </c>
      <c r="P201" s="13"/>
      <c r="Q201" s="13"/>
    </row>
    <row r="202" spans="1:17" x14ac:dyDescent="0.2">
      <c r="A202" s="6" t="s">
        <v>83</v>
      </c>
      <c r="B202" s="24">
        <v>2003</v>
      </c>
      <c r="C202" s="30">
        <v>24</v>
      </c>
      <c r="D202" s="30">
        <v>9</v>
      </c>
      <c r="E202" s="30" t="s">
        <v>6</v>
      </c>
      <c r="F202" s="30">
        <v>2</v>
      </c>
      <c r="G202" s="30" t="s">
        <v>6</v>
      </c>
      <c r="H202" s="30">
        <v>5</v>
      </c>
      <c r="I202" s="30" t="s">
        <v>6</v>
      </c>
      <c r="J202" s="31" t="s">
        <v>6</v>
      </c>
      <c r="K202" s="31" t="s">
        <v>6</v>
      </c>
      <c r="L202" s="30" t="s">
        <v>6</v>
      </c>
      <c r="P202" s="13"/>
      <c r="Q202" s="13"/>
    </row>
    <row r="203" spans="1:17" x14ac:dyDescent="0.2">
      <c r="A203" s="6" t="s">
        <v>83</v>
      </c>
      <c r="B203" s="22">
        <v>2004</v>
      </c>
      <c r="C203" s="30">
        <v>9</v>
      </c>
      <c r="D203" s="30">
        <v>5</v>
      </c>
      <c r="E203" s="30">
        <v>1</v>
      </c>
      <c r="F203" s="30">
        <v>2</v>
      </c>
      <c r="G203" s="30">
        <v>12</v>
      </c>
      <c r="H203" s="30">
        <v>0</v>
      </c>
      <c r="I203" s="30">
        <v>5.2</v>
      </c>
      <c r="J203" s="31">
        <v>2769</v>
      </c>
      <c r="K203" s="31">
        <v>1000</v>
      </c>
      <c r="L203" s="30" t="s">
        <v>6</v>
      </c>
      <c r="P203" s="13"/>
      <c r="Q203" s="13"/>
    </row>
    <row r="204" spans="1:17" x14ac:dyDescent="0.2">
      <c r="A204" s="6" t="s">
        <v>83</v>
      </c>
      <c r="B204" s="22">
        <v>2005</v>
      </c>
      <c r="C204" s="30">
        <v>27</v>
      </c>
      <c r="D204" s="30">
        <v>5</v>
      </c>
      <c r="E204" s="30">
        <v>2</v>
      </c>
      <c r="F204" s="30">
        <v>2</v>
      </c>
      <c r="G204" s="30">
        <v>15</v>
      </c>
      <c r="H204" s="30">
        <v>2</v>
      </c>
      <c r="I204" s="30">
        <v>8.5</v>
      </c>
      <c r="J204" s="31">
        <v>2852</v>
      </c>
      <c r="K204" s="31">
        <v>684</v>
      </c>
      <c r="L204" s="30" t="s">
        <v>6</v>
      </c>
      <c r="P204" s="13"/>
      <c r="Q204" s="13"/>
    </row>
    <row r="205" spans="1:17" x14ac:dyDescent="0.2">
      <c r="A205" s="6" t="s">
        <v>83</v>
      </c>
      <c r="B205" s="22">
        <v>2006</v>
      </c>
      <c r="C205" s="30">
        <v>31</v>
      </c>
      <c r="D205" s="30">
        <v>10</v>
      </c>
      <c r="E205" s="30">
        <v>0</v>
      </c>
      <c r="F205" s="30">
        <v>4</v>
      </c>
      <c r="G205" s="30">
        <v>14</v>
      </c>
      <c r="H205" s="30">
        <v>2</v>
      </c>
      <c r="I205" s="30">
        <v>7.5</v>
      </c>
      <c r="J205" s="31">
        <v>4225</v>
      </c>
      <c r="K205" s="31">
        <v>1342</v>
      </c>
      <c r="L205" s="30" t="s">
        <v>6</v>
      </c>
      <c r="P205" s="13"/>
      <c r="Q205" s="13"/>
    </row>
    <row r="206" spans="1:17" x14ac:dyDescent="0.2">
      <c r="A206" s="6" t="s">
        <v>20</v>
      </c>
      <c r="B206" s="27">
        <v>2007</v>
      </c>
      <c r="C206" s="30">
        <v>23</v>
      </c>
      <c r="D206" s="30">
        <v>7</v>
      </c>
      <c r="E206" s="30">
        <v>1</v>
      </c>
      <c r="F206" s="30">
        <v>1</v>
      </c>
      <c r="G206" s="30">
        <v>12</v>
      </c>
      <c r="H206" s="30">
        <v>1</v>
      </c>
      <c r="I206" s="30">
        <v>8</v>
      </c>
      <c r="J206" s="31">
        <v>2860</v>
      </c>
      <c r="K206" s="31">
        <v>1155</v>
      </c>
      <c r="L206" s="30" t="s">
        <v>6</v>
      </c>
      <c r="P206" s="13"/>
      <c r="Q206" s="13"/>
    </row>
    <row r="207" spans="1:17" x14ac:dyDescent="0.2">
      <c r="A207" s="6" t="s">
        <v>20</v>
      </c>
      <c r="B207" s="27">
        <v>2008</v>
      </c>
      <c r="C207" s="30">
        <v>29</v>
      </c>
      <c r="D207" s="30">
        <v>19</v>
      </c>
      <c r="E207" s="30">
        <v>2</v>
      </c>
      <c r="F207" s="30">
        <v>6</v>
      </c>
      <c r="G207" s="30">
        <v>17</v>
      </c>
      <c r="H207" s="30">
        <v>2</v>
      </c>
      <c r="I207" s="30">
        <v>10</v>
      </c>
      <c r="J207" s="31">
        <v>4780</v>
      </c>
      <c r="K207" s="31">
        <v>896</v>
      </c>
      <c r="L207" s="30" t="s">
        <v>6</v>
      </c>
      <c r="P207" s="13"/>
      <c r="Q207" s="13"/>
    </row>
    <row r="208" spans="1:17" x14ac:dyDescent="0.2">
      <c r="A208" s="6" t="s">
        <v>20</v>
      </c>
      <c r="B208" s="22">
        <v>2009</v>
      </c>
      <c r="C208" s="30">
        <v>25</v>
      </c>
      <c r="D208" s="30">
        <v>7</v>
      </c>
      <c r="E208" s="30">
        <v>1</v>
      </c>
      <c r="F208" s="30">
        <v>3</v>
      </c>
      <c r="G208" s="30">
        <v>14</v>
      </c>
      <c r="H208" s="30">
        <v>1</v>
      </c>
      <c r="I208" s="30">
        <v>10</v>
      </c>
      <c r="J208" s="31">
        <v>5700</v>
      </c>
      <c r="K208" s="31">
        <v>1506</v>
      </c>
      <c r="L208" s="30" t="s">
        <v>6</v>
      </c>
      <c r="P208" s="13"/>
      <c r="Q208" s="13"/>
    </row>
    <row r="209" spans="1:17" x14ac:dyDescent="0.2">
      <c r="A209" s="6" t="s">
        <v>20</v>
      </c>
      <c r="B209" s="24">
        <v>2010</v>
      </c>
      <c r="C209" s="30">
        <v>34</v>
      </c>
      <c r="D209" s="30">
        <v>13</v>
      </c>
      <c r="E209" s="30">
        <v>2</v>
      </c>
      <c r="F209" s="30">
        <v>2</v>
      </c>
      <c r="G209" s="30">
        <v>16</v>
      </c>
      <c r="H209" s="30">
        <v>0</v>
      </c>
      <c r="I209" s="30">
        <v>10</v>
      </c>
      <c r="J209" s="31">
        <v>6300</v>
      </c>
      <c r="K209" s="31">
        <v>2617</v>
      </c>
      <c r="L209" s="30">
        <v>466</v>
      </c>
      <c r="P209" s="13"/>
      <c r="Q209" s="13"/>
    </row>
    <row r="210" spans="1:17" s="13" customFormat="1" x14ac:dyDescent="0.2">
      <c r="A210" s="6" t="s">
        <v>20</v>
      </c>
      <c r="B210" s="24">
        <v>2011</v>
      </c>
      <c r="C210" s="29">
        <v>34</v>
      </c>
      <c r="D210" s="29">
        <v>17</v>
      </c>
      <c r="E210" s="29">
        <v>3</v>
      </c>
      <c r="F210" s="29">
        <v>5</v>
      </c>
      <c r="G210" s="29">
        <v>21</v>
      </c>
      <c r="H210" s="29">
        <v>0</v>
      </c>
      <c r="I210" s="29">
        <v>10</v>
      </c>
      <c r="J210" s="34">
        <v>8239</v>
      </c>
      <c r="K210" s="34">
        <v>1050.0730000000001</v>
      </c>
      <c r="L210" s="29">
        <v>401</v>
      </c>
    </row>
    <row r="211" spans="1:17" s="13" customFormat="1" x14ac:dyDescent="0.2">
      <c r="A211" s="6" t="s">
        <v>20</v>
      </c>
      <c r="B211" s="24">
        <v>2012</v>
      </c>
      <c r="C211" s="29">
        <v>23</v>
      </c>
      <c r="D211" s="29">
        <v>12</v>
      </c>
      <c r="E211" s="29">
        <v>2</v>
      </c>
      <c r="F211" s="29">
        <v>1</v>
      </c>
      <c r="G211" s="29">
        <v>1</v>
      </c>
      <c r="H211" s="29">
        <v>0</v>
      </c>
      <c r="I211" s="29">
        <v>9.5</v>
      </c>
      <c r="J211" s="34">
        <v>0</v>
      </c>
      <c r="K211" s="34">
        <v>75</v>
      </c>
      <c r="L211" s="29">
        <v>497</v>
      </c>
    </row>
    <row r="212" spans="1:17" s="13" customFormat="1" x14ac:dyDescent="0.2">
      <c r="A212" s="6" t="s">
        <v>20</v>
      </c>
      <c r="B212" s="24">
        <v>2013</v>
      </c>
      <c r="C212" s="29">
        <v>27</v>
      </c>
      <c r="D212" s="29">
        <v>5</v>
      </c>
      <c r="E212" s="29">
        <v>6</v>
      </c>
      <c r="F212" s="29">
        <v>5</v>
      </c>
      <c r="G212" s="29">
        <v>15</v>
      </c>
      <c r="H212" s="29">
        <v>0</v>
      </c>
      <c r="I212" s="29">
        <v>7</v>
      </c>
      <c r="J212" s="35">
        <v>5900</v>
      </c>
      <c r="K212" s="35">
        <v>826</v>
      </c>
      <c r="L212" s="29">
        <v>590</v>
      </c>
    </row>
    <row r="213" spans="1:17" s="13" customFormat="1" x14ac:dyDescent="0.2">
      <c r="A213" s="6" t="s">
        <v>20</v>
      </c>
      <c r="B213" s="24">
        <v>2014</v>
      </c>
      <c r="C213" s="29">
        <v>34</v>
      </c>
      <c r="D213" s="29">
        <v>13</v>
      </c>
      <c r="E213" s="29">
        <v>4</v>
      </c>
      <c r="F213" s="29">
        <v>8</v>
      </c>
      <c r="G213" s="29">
        <v>20</v>
      </c>
      <c r="H213" s="29">
        <v>1</v>
      </c>
      <c r="I213" s="29">
        <v>9</v>
      </c>
      <c r="J213" s="35">
        <v>5900</v>
      </c>
      <c r="K213" s="35">
        <v>658.16</v>
      </c>
      <c r="L213" s="29">
        <v>713</v>
      </c>
    </row>
    <row r="214" spans="1:17" s="4" customFormat="1" x14ac:dyDescent="0.2">
      <c r="A214" s="8" t="s">
        <v>20</v>
      </c>
      <c r="B214" s="25">
        <v>2015</v>
      </c>
      <c r="C214" s="36">
        <v>25</v>
      </c>
      <c r="D214" s="36">
        <v>7</v>
      </c>
      <c r="E214" s="36">
        <v>5</v>
      </c>
      <c r="F214" s="36">
        <v>16</v>
      </c>
      <c r="G214" s="36">
        <v>28</v>
      </c>
      <c r="H214" s="36">
        <v>2</v>
      </c>
      <c r="I214" s="36">
        <v>12</v>
      </c>
      <c r="J214" s="37">
        <v>5900</v>
      </c>
      <c r="K214" s="37">
        <v>1088</v>
      </c>
      <c r="L214" s="36">
        <v>668</v>
      </c>
    </row>
    <row r="215" spans="1:17" x14ac:dyDescent="0.2">
      <c r="A215" s="6" t="s">
        <v>84</v>
      </c>
      <c r="B215" s="24">
        <v>2000</v>
      </c>
      <c r="C215" s="30">
        <v>2</v>
      </c>
      <c r="D215" s="30">
        <v>2</v>
      </c>
      <c r="E215" s="30" t="s">
        <v>6</v>
      </c>
      <c r="F215" s="30">
        <v>0</v>
      </c>
      <c r="G215" s="30" t="s">
        <v>6</v>
      </c>
      <c r="H215" s="30">
        <v>0</v>
      </c>
      <c r="I215" s="30" t="s">
        <v>6</v>
      </c>
      <c r="J215" s="31" t="s">
        <v>6</v>
      </c>
      <c r="K215" s="31" t="s">
        <v>6</v>
      </c>
      <c r="L215" s="30" t="s">
        <v>6</v>
      </c>
      <c r="P215" s="13"/>
    </row>
    <row r="216" spans="1:17" x14ac:dyDescent="0.2">
      <c r="A216" s="6" t="s">
        <v>84</v>
      </c>
      <c r="B216" s="24">
        <v>2001</v>
      </c>
      <c r="C216" s="30">
        <v>6</v>
      </c>
      <c r="D216" s="30">
        <v>0</v>
      </c>
      <c r="E216" s="30" t="s">
        <v>6</v>
      </c>
      <c r="F216" s="30">
        <v>0</v>
      </c>
      <c r="G216" s="30" t="s">
        <v>6</v>
      </c>
      <c r="H216" s="30">
        <v>1</v>
      </c>
      <c r="I216" s="30" t="s">
        <v>6</v>
      </c>
      <c r="J216" s="31" t="s">
        <v>6</v>
      </c>
      <c r="K216" s="31" t="s">
        <v>6</v>
      </c>
      <c r="L216" s="30" t="s">
        <v>6</v>
      </c>
      <c r="P216" s="13"/>
      <c r="Q216" s="13"/>
    </row>
    <row r="217" spans="1:17" x14ac:dyDescent="0.2">
      <c r="A217" s="6" t="s">
        <v>84</v>
      </c>
      <c r="B217" s="24">
        <v>2002</v>
      </c>
      <c r="C217" s="30">
        <v>7</v>
      </c>
      <c r="D217" s="30">
        <v>0</v>
      </c>
      <c r="E217" s="30" t="s">
        <v>6</v>
      </c>
      <c r="F217" s="30">
        <v>1</v>
      </c>
      <c r="G217" s="30" t="s">
        <v>6</v>
      </c>
      <c r="H217" s="30">
        <v>0</v>
      </c>
      <c r="I217" s="30" t="s">
        <v>6</v>
      </c>
      <c r="J217" s="31" t="s">
        <v>6</v>
      </c>
      <c r="K217" s="31" t="s">
        <v>6</v>
      </c>
      <c r="L217" s="30" t="s">
        <v>6</v>
      </c>
      <c r="P217" s="13"/>
      <c r="Q217" s="13"/>
    </row>
    <row r="218" spans="1:17" x14ac:dyDescent="0.2">
      <c r="A218" s="6" t="s">
        <v>84</v>
      </c>
      <c r="B218" s="24">
        <v>2003</v>
      </c>
      <c r="C218" s="30">
        <v>7</v>
      </c>
      <c r="D218" s="30">
        <v>4</v>
      </c>
      <c r="E218" s="30" t="s">
        <v>6</v>
      </c>
      <c r="F218" s="30">
        <v>0</v>
      </c>
      <c r="G218" s="30" t="s">
        <v>6</v>
      </c>
      <c r="H218" s="30">
        <v>0</v>
      </c>
      <c r="I218" s="30" t="s">
        <v>6</v>
      </c>
      <c r="J218" s="31" t="s">
        <v>6</v>
      </c>
      <c r="K218" s="31" t="s">
        <v>6</v>
      </c>
      <c r="L218" s="30" t="s">
        <v>6</v>
      </c>
      <c r="P218" s="13"/>
    </row>
    <row r="219" spans="1:17" x14ac:dyDescent="0.2">
      <c r="A219" s="6" t="s">
        <v>84</v>
      </c>
      <c r="B219" s="22">
        <v>2004</v>
      </c>
      <c r="C219" s="30">
        <v>4</v>
      </c>
      <c r="D219" s="30">
        <v>2</v>
      </c>
      <c r="E219" s="30">
        <v>0</v>
      </c>
      <c r="F219" s="30">
        <v>2</v>
      </c>
      <c r="G219" s="30">
        <v>1</v>
      </c>
      <c r="H219" s="30">
        <v>0</v>
      </c>
      <c r="I219" s="30">
        <v>0.5</v>
      </c>
      <c r="J219" s="31">
        <v>311</v>
      </c>
      <c r="K219" s="31">
        <v>0</v>
      </c>
      <c r="L219" s="30" t="s">
        <v>6</v>
      </c>
      <c r="P219" s="13"/>
    </row>
    <row r="220" spans="1:17" x14ac:dyDescent="0.2">
      <c r="A220" s="6" t="s">
        <v>84</v>
      </c>
      <c r="B220" s="22">
        <v>2005</v>
      </c>
      <c r="C220" s="30">
        <v>10</v>
      </c>
      <c r="D220" s="30">
        <v>2</v>
      </c>
      <c r="E220" s="30">
        <v>0</v>
      </c>
      <c r="F220" s="30">
        <v>0</v>
      </c>
      <c r="G220" s="30">
        <v>0</v>
      </c>
      <c r="H220" s="30">
        <v>1</v>
      </c>
      <c r="I220" s="30">
        <v>0</v>
      </c>
      <c r="J220" s="31">
        <v>813</v>
      </c>
      <c r="K220" s="31">
        <v>100</v>
      </c>
      <c r="L220" s="30" t="s">
        <v>6</v>
      </c>
      <c r="P220" s="13"/>
    </row>
    <row r="221" spans="1:17" x14ac:dyDescent="0.2">
      <c r="A221" s="6" t="s">
        <v>84</v>
      </c>
      <c r="B221" s="22">
        <v>2006</v>
      </c>
      <c r="C221" s="30">
        <v>17</v>
      </c>
      <c r="D221" s="30">
        <v>1</v>
      </c>
      <c r="E221" s="30">
        <v>0</v>
      </c>
      <c r="F221" s="30">
        <v>1</v>
      </c>
      <c r="G221" s="30">
        <v>0</v>
      </c>
      <c r="H221" s="30">
        <v>0</v>
      </c>
      <c r="I221" s="30">
        <v>0</v>
      </c>
      <c r="J221" s="31">
        <v>463</v>
      </c>
      <c r="K221" s="31">
        <v>0</v>
      </c>
      <c r="L221" s="30" t="s">
        <v>6</v>
      </c>
      <c r="P221" s="13"/>
    </row>
    <row r="222" spans="1:17" x14ac:dyDescent="0.2">
      <c r="A222" s="6" t="s">
        <v>21</v>
      </c>
      <c r="B222" s="24">
        <v>2007</v>
      </c>
      <c r="C222" s="30">
        <v>14</v>
      </c>
      <c r="D222" s="30">
        <v>5</v>
      </c>
      <c r="E222" s="30">
        <v>0</v>
      </c>
      <c r="F222" s="30">
        <v>1</v>
      </c>
      <c r="G222" s="30">
        <v>0</v>
      </c>
      <c r="H222" s="30">
        <v>0</v>
      </c>
      <c r="I222" s="30">
        <v>0.2</v>
      </c>
      <c r="J222" s="31">
        <v>315</v>
      </c>
      <c r="K222" s="31">
        <v>0</v>
      </c>
      <c r="L222" s="30" t="s">
        <v>6</v>
      </c>
      <c r="P222" s="13"/>
    </row>
    <row r="223" spans="1:17" x14ac:dyDescent="0.2">
      <c r="A223" s="6" t="s">
        <v>21</v>
      </c>
      <c r="B223" s="24">
        <v>2008</v>
      </c>
      <c r="C223" s="30">
        <v>11</v>
      </c>
      <c r="D223" s="30">
        <v>2</v>
      </c>
      <c r="E223" s="30">
        <v>0</v>
      </c>
      <c r="F223" s="30">
        <v>4</v>
      </c>
      <c r="G223" s="30">
        <v>3</v>
      </c>
      <c r="H223" s="30">
        <v>1</v>
      </c>
      <c r="I223" s="30">
        <v>0.2</v>
      </c>
      <c r="J223" s="31">
        <v>528</v>
      </c>
      <c r="K223" s="31">
        <v>0</v>
      </c>
      <c r="L223" s="30" t="s">
        <v>6</v>
      </c>
      <c r="P223" s="13"/>
    </row>
    <row r="224" spans="1:17" x14ac:dyDescent="0.2">
      <c r="A224" s="6" t="s">
        <v>21</v>
      </c>
      <c r="B224" s="22">
        <v>2009</v>
      </c>
      <c r="C224" s="30">
        <v>17</v>
      </c>
      <c r="D224" s="30">
        <v>4</v>
      </c>
      <c r="E224" s="30">
        <v>0</v>
      </c>
      <c r="F224" s="30">
        <v>1</v>
      </c>
      <c r="G224" s="30">
        <v>0</v>
      </c>
      <c r="H224" s="30">
        <v>1</v>
      </c>
      <c r="I224" s="30">
        <v>0.2</v>
      </c>
      <c r="J224" s="31">
        <v>931</v>
      </c>
      <c r="K224" s="31">
        <v>0</v>
      </c>
      <c r="L224" s="30" t="s">
        <v>6</v>
      </c>
      <c r="P224" s="13"/>
    </row>
    <row r="225" spans="1:16" x14ac:dyDescent="0.2">
      <c r="A225" s="6" t="s">
        <v>21</v>
      </c>
      <c r="B225" s="24">
        <v>2010</v>
      </c>
      <c r="C225" s="30">
        <v>22</v>
      </c>
      <c r="D225" s="30">
        <v>7</v>
      </c>
      <c r="E225" s="30">
        <v>0</v>
      </c>
      <c r="F225" s="30">
        <v>3</v>
      </c>
      <c r="G225" s="30">
        <v>0</v>
      </c>
      <c r="H225" s="30">
        <v>1</v>
      </c>
      <c r="I225" s="30">
        <v>0.2</v>
      </c>
      <c r="J225" s="31">
        <v>808</v>
      </c>
      <c r="K225" s="31">
        <v>189</v>
      </c>
      <c r="L225" s="30">
        <v>151</v>
      </c>
      <c r="P225" s="13"/>
    </row>
    <row r="226" spans="1:16" s="13" customFormat="1" x14ac:dyDescent="0.2">
      <c r="A226" s="6" t="s">
        <v>21</v>
      </c>
      <c r="B226" s="24">
        <v>2011</v>
      </c>
      <c r="C226" s="29">
        <v>22</v>
      </c>
      <c r="D226" s="29">
        <v>14</v>
      </c>
      <c r="E226" s="29">
        <v>0</v>
      </c>
      <c r="F226" s="29">
        <v>4</v>
      </c>
      <c r="G226" s="29">
        <v>8</v>
      </c>
      <c r="H226" s="29">
        <v>1</v>
      </c>
      <c r="I226" s="29">
        <v>0.2</v>
      </c>
      <c r="J226" s="34">
        <v>518.10900000000004</v>
      </c>
      <c r="K226" s="34">
        <v>37.861660000000001</v>
      </c>
      <c r="L226" s="29">
        <v>199</v>
      </c>
    </row>
    <row r="227" spans="1:16" s="13" customFormat="1" x14ac:dyDescent="0.2">
      <c r="A227" s="6" t="s">
        <v>21</v>
      </c>
      <c r="B227" s="24">
        <v>2012</v>
      </c>
      <c r="C227" s="29">
        <v>15</v>
      </c>
      <c r="D227" s="29">
        <v>11</v>
      </c>
      <c r="E227" s="29">
        <v>0</v>
      </c>
      <c r="F227" s="29">
        <v>16</v>
      </c>
      <c r="G227" s="29">
        <v>3</v>
      </c>
      <c r="H227" s="29">
        <v>1</v>
      </c>
      <c r="I227" s="29">
        <v>0.2</v>
      </c>
      <c r="J227" s="34">
        <v>619.65499999999997</v>
      </c>
      <c r="K227" s="34">
        <v>104</v>
      </c>
      <c r="L227" s="29">
        <v>184</v>
      </c>
    </row>
    <row r="228" spans="1:16" s="13" customFormat="1" x14ac:dyDescent="0.2">
      <c r="A228" s="6" t="s">
        <v>21</v>
      </c>
      <c r="B228" s="24">
        <v>2013</v>
      </c>
      <c r="C228" s="29">
        <v>23</v>
      </c>
      <c r="D228" s="29">
        <v>4</v>
      </c>
      <c r="E228" s="29">
        <v>0</v>
      </c>
      <c r="F228" s="29">
        <v>3</v>
      </c>
      <c r="G228" s="29">
        <v>7</v>
      </c>
      <c r="H228" s="29">
        <v>2</v>
      </c>
      <c r="I228" s="29">
        <v>0.2</v>
      </c>
      <c r="J228" s="35">
        <v>498.279</v>
      </c>
      <c r="K228" s="35">
        <v>127.3648</v>
      </c>
      <c r="L228" s="29">
        <v>237</v>
      </c>
    </row>
    <row r="229" spans="1:16" s="13" customFormat="1" x14ac:dyDescent="0.2">
      <c r="A229" s="6" t="s">
        <v>21</v>
      </c>
      <c r="B229" s="24">
        <v>2014</v>
      </c>
      <c r="C229" s="29">
        <v>17</v>
      </c>
      <c r="D229" s="29">
        <v>7</v>
      </c>
      <c r="E229" s="29">
        <v>0</v>
      </c>
      <c r="F229" s="29">
        <v>1</v>
      </c>
      <c r="G229" s="29">
        <v>6</v>
      </c>
      <c r="H229" s="29">
        <v>0</v>
      </c>
      <c r="I229" s="29">
        <v>0.5</v>
      </c>
      <c r="J229" s="35">
        <v>407.238</v>
      </c>
      <c r="K229" s="35">
        <v>43.779000000000003</v>
      </c>
      <c r="L229" s="29">
        <v>316</v>
      </c>
    </row>
    <row r="230" spans="1:16" s="4" customFormat="1" x14ac:dyDescent="0.2">
      <c r="A230" s="8" t="s">
        <v>21</v>
      </c>
      <c r="B230" s="25">
        <v>2015</v>
      </c>
      <c r="C230" s="36">
        <v>28</v>
      </c>
      <c r="D230" s="36">
        <v>6</v>
      </c>
      <c r="E230" s="36">
        <v>1</v>
      </c>
      <c r="F230" s="36">
        <v>5</v>
      </c>
      <c r="G230" s="36">
        <v>6</v>
      </c>
      <c r="H230" s="36">
        <v>0</v>
      </c>
      <c r="I230" s="36">
        <v>1</v>
      </c>
      <c r="J230" s="37">
        <v>749</v>
      </c>
      <c r="K230" s="37">
        <v>27</v>
      </c>
      <c r="L230" s="36">
        <v>370</v>
      </c>
    </row>
    <row r="231" spans="1:16" x14ac:dyDescent="0.2">
      <c r="A231" s="6" t="s">
        <v>85</v>
      </c>
      <c r="B231" s="24">
        <v>2000</v>
      </c>
      <c r="C231" s="30" t="s">
        <v>6</v>
      </c>
      <c r="D231" s="30" t="s">
        <v>6</v>
      </c>
      <c r="E231" s="30" t="s">
        <v>6</v>
      </c>
      <c r="F231" s="30" t="s">
        <v>6</v>
      </c>
      <c r="G231" s="30" t="s">
        <v>6</v>
      </c>
      <c r="H231" s="30" t="s">
        <v>6</v>
      </c>
      <c r="I231" s="30" t="s">
        <v>6</v>
      </c>
      <c r="J231" s="31" t="s">
        <v>6</v>
      </c>
      <c r="K231" s="31" t="s">
        <v>6</v>
      </c>
      <c r="L231" s="30" t="s">
        <v>6</v>
      </c>
      <c r="P231" s="13"/>
    </row>
    <row r="232" spans="1:16" x14ac:dyDescent="0.2">
      <c r="A232" s="6" t="s">
        <v>85</v>
      </c>
      <c r="B232" s="24">
        <v>2001</v>
      </c>
      <c r="C232" s="30" t="s">
        <v>6</v>
      </c>
      <c r="D232" s="30" t="s">
        <v>6</v>
      </c>
      <c r="E232" s="30" t="s">
        <v>6</v>
      </c>
      <c r="F232" s="30" t="s">
        <v>6</v>
      </c>
      <c r="G232" s="30" t="s">
        <v>6</v>
      </c>
      <c r="H232" s="30" t="s">
        <v>6</v>
      </c>
      <c r="I232" s="30" t="s">
        <v>6</v>
      </c>
      <c r="J232" s="31" t="s">
        <v>6</v>
      </c>
      <c r="K232" s="31" t="s">
        <v>6</v>
      </c>
      <c r="L232" s="30" t="s">
        <v>6</v>
      </c>
      <c r="P232" s="13"/>
    </row>
    <row r="233" spans="1:16" x14ac:dyDescent="0.2">
      <c r="A233" s="6" t="s">
        <v>85</v>
      </c>
      <c r="B233" s="24">
        <v>2002</v>
      </c>
      <c r="C233" s="30" t="s">
        <v>6</v>
      </c>
      <c r="D233" s="30" t="s">
        <v>6</v>
      </c>
      <c r="E233" s="30" t="s">
        <v>6</v>
      </c>
      <c r="F233" s="30" t="s">
        <v>6</v>
      </c>
      <c r="G233" s="30" t="s">
        <v>6</v>
      </c>
      <c r="H233" s="30" t="s">
        <v>6</v>
      </c>
      <c r="I233" s="30" t="s">
        <v>6</v>
      </c>
      <c r="J233" s="31" t="s">
        <v>6</v>
      </c>
      <c r="K233" s="31" t="s">
        <v>6</v>
      </c>
      <c r="L233" s="30" t="s">
        <v>6</v>
      </c>
      <c r="P233" s="13"/>
    </row>
    <row r="234" spans="1:16" x14ac:dyDescent="0.2">
      <c r="A234" s="6" t="s">
        <v>85</v>
      </c>
      <c r="B234" s="24">
        <v>2003</v>
      </c>
      <c r="C234" s="30" t="s">
        <v>6</v>
      </c>
      <c r="D234" s="30" t="s">
        <v>6</v>
      </c>
      <c r="E234" s="30" t="s">
        <v>6</v>
      </c>
      <c r="F234" s="30" t="s">
        <v>6</v>
      </c>
      <c r="G234" s="30" t="s">
        <v>6</v>
      </c>
      <c r="H234" s="30" t="s">
        <v>6</v>
      </c>
      <c r="I234" s="30" t="s">
        <v>6</v>
      </c>
      <c r="J234" s="31" t="s">
        <v>6</v>
      </c>
      <c r="K234" s="31" t="s">
        <v>6</v>
      </c>
      <c r="L234" s="30" t="s">
        <v>6</v>
      </c>
      <c r="P234" s="13"/>
    </row>
    <row r="235" spans="1:16" x14ac:dyDescent="0.2">
      <c r="A235" s="6" t="s">
        <v>85</v>
      </c>
      <c r="B235" s="22">
        <v>2004</v>
      </c>
      <c r="C235" s="30">
        <v>2</v>
      </c>
      <c r="D235" s="30">
        <v>4</v>
      </c>
      <c r="E235" s="30">
        <v>1</v>
      </c>
      <c r="F235" s="30">
        <v>2</v>
      </c>
      <c r="G235" s="30">
        <v>1</v>
      </c>
      <c r="H235" s="30">
        <v>0</v>
      </c>
      <c r="I235" s="30">
        <v>0.5</v>
      </c>
      <c r="J235" s="31">
        <v>100</v>
      </c>
      <c r="K235" s="31">
        <v>12</v>
      </c>
      <c r="L235" s="30" t="s">
        <v>6</v>
      </c>
      <c r="P235" s="13"/>
    </row>
    <row r="236" spans="1:16" x14ac:dyDescent="0.2">
      <c r="A236" s="6" t="s">
        <v>85</v>
      </c>
      <c r="B236" s="22">
        <v>2005</v>
      </c>
      <c r="C236" s="30">
        <v>2</v>
      </c>
      <c r="D236" s="30">
        <v>0</v>
      </c>
      <c r="E236" s="30">
        <v>1</v>
      </c>
      <c r="F236" s="30">
        <v>1</v>
      </c>
      <c r="G236" s="30">
        <v>0</v>
      </c>
      <c r="H236" s="30">
        <v>0</v>
      </c>
      <c r="I236" s="30">
        <v>1.2</v>
      </c>
      <c r="J236" s="31">
        <v>50</v>
      </c>
      <c r="K236" s="31">
        <v>12</v>
      </c>
      <c r="L236" s="30" t="s">
        <v>6</v>
      </c>
      <c r="P236" s="13"/>
    </row>
    <row r="237" spans="1:16" x14ac:dyDescent="0.2">
      <c r="A237" s="6" t="s">
        <v>85</v>
      </c>
      <c r="B237" s="22">
        <v>2006</v>
      </c>
      <c r="C237" s="30">
        <v>3</v>
      </c>
      <c r="D237" s="30">
        <v>1</v>
      </c>
      <c r="E237" s="30">
        <v>0</v>
      </c>
      <c r="F237" s="30">
        <v>2</v>
      </c>
      <c r="G237" s="30">
        <v>1</v>
      </c>
      <c r="H237" s="30">
        <v>0</v>
      </c>
      <c r="I237" s="30">
        <v>0.75</v>
      </c>
      <c r="J237" s="31">
        <v>0</v>
      </c>
      <c r="K237" s="31">
        <v>75</v>
      </c>
      <c r="L237" s="30" t="s">
        <v>6</v>
      </c>
      <c r="P237" s="13"/>
    </row>
    <row r="238" spans="1:16" x14ac:dyDescent="0.2">
      <c r="A238" s="6" t="s">
        <v>22</v>
      </c>
      <c r="B238" s="24">
        <v>2007</v>
      </c>
      <c r="C238" s="30">
        <v>4</v>
      </c>
      <c r="D238" s="30">
        <v>2</v>
      </c>
      <c r="E238" s="30">
        <v>0</v>
      </c>
      <c r="F238" s="30">
        <v>3</v>
      </c>
      <c r="G238" s="30">
        <v>2</v>
      </c>
      <c r="H238" s="30">
        <v>0</v>
      </c>
      <c r="I238" s="30">
        <v>1</v>
      </c>
      <c r="J238" s="31">
        <v>3</v>
      </c>
      <c r="K238" s="31">
        <v>1050</v>
      </c>
      <c r="L238" s="30" t="s">
        <v>6</v>
      </c>
      <c r="P238" s="13"/>
    </row>
    <row r="239" spans="1:16" x14ac:dyDescent="0.2">
      <c r="A239" s="6" t="s">
        <v>22</v>
      </c>
      <c r="B239" s="24">
        <v>2008</v>
      </c>
      <c r="C239" s="30">
        <v>7</v>
      </c>
      <c r="D239" s="30">
        <v>3</v>
      </c>
      <c r="E239" s="30">
        <v>0</v>
      </c>
      <c r="F239" s="30">
        <v>1</v>
      </c>
      <c r="G239" s="30">
        <v>1</v>
      </c>
      <c r="H239" s="30">
        <v>1</v>
      </c>
      <c r="I239" s="30">
        <v>1</v>
      </c>
      <c r="J239" s="31">
        <v>10</v>
      </c>
      <c r="K239" s="31">
        <v>0</v>
      </c>
      <c r="L239" s="30" t="s">
        <v>6</v>
      </c>
      <c r="P239" s="13"/>
    </row>
    <row r="240" spans="1:16" x14ac:dyDescent="0.2">
      <c r="A240" s="6" t="s">
        <v>22</v>
      </c>
      <c r="B240" s="22">
        <v>2009</v>
      </c>
      <c r="C240" s="30">
        <v>12</v>
      </c>
      <c r="D240" s="30">
        <v>6</v>
      </c>
      <c r="E240" s="30">
        <v>0</v>
      </c>
      <c r="F240" s="30">
        <v>0</v>
      </c>
      <c r="G240" s="30">
        <v>1</v>
      </c>
      <c r="H240" s="30">
        <v>0</v>
      </c>
      <c r="I240" s="30">
        <v>4</v>
      </c>
      <c r="J240" s="31">
        <v>100</v>
      </c>
      <c r="K240" s="31">
        <v>0</v>
      </c>
      <c r="L240" s="30" t="s">
        <v>6</v>
      </c>
      <c r="P240" s="13"/>
    </row>
    <row r="241" spans="1:16" x14ac:dyDescent="0.2">
      <c r="A241" s="6" t="s">
        <v>22</v>
      </c>
      <c r="B241" s="24">
        <v>2010</v>
      </c>
      <c r="C241" s="30">
        <v>10</v>
      </c>
      <c r="D241" s="30">
        <v>4</v>
      </c>
      <c r="E241" s="30">
        <v>0</v>
      </c>
      <c r="F241" s="30">
        <v>2</v>
      </c>
      <c r="G241" s="30">
        <v>1</v>
      </c>
      <c r="H241" s="30">
        <v>0</v>
      </c>
      <c r="I241" s="30">
        <v>4</v>
      </c>
      <c r="J241" s="31">
        <v>400</v>
      </c>
      <c r="K241" s="31">
        <v>0</v>
      </c>
      <c r="L241" s="30">
        <v>68</v>
      </c>
      <c r="P241" s="13"/>
    </row>
    <row r="242" spans="1:16" s="13" customFormat="1" x14ac:dyDescent="0.2">
      <c r="A242" s="6" t="s">
        <v>22</v>
      </c>
      <c r="B242" s="24">
        <v>2011</v>
      </c>
      <c r="C242" s="29">
        <v>8</v>
      </c>
      <c r="D242" s="29">
        <v>4</v>
      </c>
      <c r="E242" s="29">
        <v>0</v>
      </c>
      <c r="F242" s="29">
        <v>2</v>
      </c>
      <c r="G242" s="29">
        <v>0</v>
      </c>
      <c r="H242" s="29">
        <v>0</v>
      </c>
      <c r="I242" s="29">
        <v>3</v>
      </c>
      <c r="J242" s="34">
        <v>617.25</v>
      </c>
      <c r="K242" s="34">
        <v>0</v>
      </c>
      <c r="L242" s="29">
        <v>121</v>
      </c>
    </row>
    <row r="243" spans="1:16" s="13" customFormat="1" x14ac:dyDescent="0.2">
      <c r="A243" s="6" t="s">
        <v>22</v>
      </c>
      <c r="B243" s="24">
        <v>2012</v>
      </c>
      <c r="C243" s="29">
        <v>8</v>
      </c>
      <c r="D243" s="29">
        <v>1</v>
      </c>
      <c r="E243" s="29">
        <v>0</v>
      </c>
      <c r="F243" s="29">
        <v>0</v>
      </c>
      <c r="G243" s="29">
        <v>0</v>
      </c>
      <c r="H243" s="29">
        <v>0</v>
      </c>
      <c r="I243" s="29">
        <v>2.5</v>
      </c>
      <c r="J243" s="34">
        <v>812.95699999999999</v>
      </c>
      <c r="K243" s="34">
        <v>0</v>
      </c>
      <c r="L243" s="29">
        <v>34</v>
      </c>
    </row>
    <row r="244" spans="1:16" s="13" customFormat="1" x14ac:dyDescent="0.2">
      <c r="A244" s="6" t="s">
        <v>22</v>
      </c>
      <c r="B244" s="24">
        <v>2013</v>
      </c>
      <c r="C244" s="29">
        <v>15</v>
      </c>
      <c r="D244" s="29">
        <v>1</v>
      </c>
      <c r="E244" s="29">
        <v>1</v>
      </c>
      <c r="F244" s="29">
        <v>2</v>
      </c>
      <c r="G244" s="29">
        <v>2</v>
      </c>
      <c r="H244" s="29">
        <v>0</v>
      </c>
      <c r="I244" s="29">
        <v>2</v>
      </c>
      <c r="J244" s="35">
        <v>1006.9589999999999</v>
      </c>
      <c r="K244" s="34">
        <v>0</v>
      </c>
      <c r="L244" s="29">
        <v>65</v>
      </c>
    </row>
    <row r="245" spans="1:16" s="13" customFormat="1" x14ac:dyDescent="0.2">
      <c r="A245" s="6" t="s">
        <v>22</v>
      </c>
      <c r="B245" s="24">
        <v>2014</v>
      </c>
      <c r="C245" s="29">
        <v>8</v>
      </c>
      <c r="D245" s="29">
        <v>1</v>
      </c>
      <c r="E245" s="29">
        <v>1</v>
      </c>
      <c r="F245" s="29">
        <v>3</v>
      </c>
      <c r="G245" s="29">
        <v>3</v>
      </c>
      <c r="H245" s="29">
        <v>0</v>
      </c>
      <c r="I245" s="29">
        <v>3</v>
      </c>
      <c r="J245" s="35">
        <v>1001.407</v>
      </c>
      <c r="K245" s="34">
        <v>0</v>
      </c>
      <c r="L245" s="29">
        <v>101</v>
      </c>
    </row>
    <row r="246" spans="1:16" s="4" customFormat="1" x14ac:dyDescent="0.2">
      <c r="A246" s="8" t="s">
        <v>22</v>
      </c>
      <c r="B246" s="25">
        <v>2015</v>
      </c>
      <c r="C246" s="36">
        <v>9</v>
      </c>
      <c r="D246" s="36">
        <v>2</v>
      </c>
      <c r="E246" s="36">
        <v>3</v>
      </c>
      <c r="F246" s="36">
        <v>0</v>
      </c>
      <c r="G246" s="36">
        <v>2</v>
      </c>
      <c r="H246" s="36">
        <v>0</v>
      </c>
      <c r="I246" s="36">
        <v>3</v>
      </c>
      <c r="J246" s="37">
        <v>944</v>
      </c>
      <c r="K246" s="41">
        <v>224</v>
      </c>
      <c r="L246" s="36">
        <v>87</v>
      </c>
    </row>
    <row r="247" spans="1:16" x14ac:dyDescent="0.2">
      <c r="A247" s="6" t="s">
        <v>86</v>
      </c>
      <c r="B247" s="24">
        <v>2000</v>
      </c>
      <c r="C247" s="30">
        <v>0</v>
      </c>
      <c r="D247" s="30">
        <v>0</v>
      </c>
      <c r="E247" s="30" t="s">
        <v>6</v>
      </c>
      <c r="F247" s="30">
        <v>0</v>
      </c>
      <c r="G247" s="30" t="s">
        <v>6</v>
      </c>
      <c r="H247" s="30">
        <v>0</v>
      </c>
      <c r="I247" s="30" t="s">
        <v>6</v>
      </c>
      <c r="J247" s="31" t="s">
        <v>6</v>
      </c>
      <c r="K247" s="31" t="s">
        <v>6</v>
      </c>
      <c r="L247" s="30" t="s">
        <v>6</v>
      </c>
      <c r="P247" s="13"/>
    </row>
    <row r="248" spans="1:16" x14ac:dyDescent="0.2">
      <c r="A248" s="6" t="s">
        <v>86</v>
      </c>
      <c r="B248" s="24">
        <v>2001</v>
      </c>
      <c r="C248" s="30">
        <v>0</v>
      </c>
      <c r="D248" s="30">
        <v>0</v>
      </c>
      <c r="E248" s="30" t="s">
        <v>6</v>
      </c>
      <c r="F248" s="30">
        <v>0</v>
      </c>
      <c r="G248" s="30" t="s">
        <v>6</v>
      </c>
      <c r="H248" s="30">
        <v>0</v>
      </c>
      <c r="I248" s="30" t="s">
        <v>6</v>
      </c>
      <c r="J248" s="31" t="s">
        <v>6</v>
      </c>
      <c r="K248" s="31" t="s">
        <v>6</v>
      </c>
      <c r="L248" s="30" t="s">
        <v>6</v>
      </c>
      <c r="P248" s="13"/>
    </row>
    <row r="249" spans="1:16" x14ac:dyDescent="0.2">
      <c r="A249" s="6" t="s">
        <v>86</v>
      </c>
      <c r="B249" s="24">
        <v>2002</v>
      </c>
      <c r="C249" s="30">
        <v>1</v>
      </c>
      <c r="D249" s="30">
        <v>0</v>
      </c>
      <c r="E249" s="30" t="s">
        <v>6</v>
      </c>
      <c r="F249" s="30">
        <v>0</v>
      </c>
      <c r="G249" s="30" t="s">
        <v>6</v>
      </c>
      <c r="H249" s="30">
        <v>0</v>
      </c>
      <c r="I249" s="30" t="s">
        <v>6</v>
      </c>
      <c r="J249" s="31" t="s">
        <v>6</v>
      </c>
      <c r="K249" s="31" t="s">
        <v>6</v>
      </c>
      <c r="L249" s="30" t="s">
        <v>6</v>
      </c>
      <c r="P249" s="13"/>
    </row>
    <row r="250" spans="1:16" x14ac:dyDescent="0.2">
      <c r="A250" s="6" t="s">
        <v>86</v>
      </c>
      <c r="B250" s="24">
        <v>2003</v>
      </c>
      <c r="C250" s="30">
        <v>5</v>
      </c>
      <c r="D250" s="30">
        <v>2</v>
      </c>
      <c r="E250" s="30" t="s">
        <v>6</v>
      </c>
      <c r="F250" s="30">
        <v>1</v>
      </c>
      <c r="G250" s="30" t="s">
        <v>6</v>
      </c>
      <c r="H250" s="30">
        <v>0</v>
      </c>
      <c r="I250" s="30" t="s">
        <v>6</v>
      </c>
      <c r="J250" s="31" t="s">
        <v>6</v>
      </c>
      <c r="K250" s="31" t="s">
        <v>6</v>
      </c>
      <c r="L250" s="30" t="s">
        <v>6</v>
      </c>
      <c r="P250" s="13"/>
    </row>
    <row r="251" spans="1:16" x14ac:dyDescent="0.2">
      <c r="A251" s="6" t="s">
        <v>86</v>
      </c>
      <c r="B251" s="22">
        <v>2004</v>
      </c>
      <c r="C251" s="30">
        <v>4</v>
      </c>
      <c r="D251" s="30">
        <v>4</v>
      </c>
      <c r="E251" s="30">
        <v>0</v>
      </c>
      <c r="F251" s="30">
        <v>0</v>
      </c>
      <c r="G251" s="30">
        <v>0</v>
      </c>
      <c r="H251" s="30">
        <v>0</v>
      </c>
      <c r="I251" s="30">
        <v>0</v>
      </c>
      <c r="J251" s="31">
        <v>0</v>
      </c>
      <c r="K251" s="31">
        <v>0</v>
      </c>
      <c r="L251" s="30" t="s">
        <v>6</v>
      </c>
      <c r="P251" s="13"/>
    </row>
    <row r="252" spans="1:16" x14ac:dyDescent="0.2">
      <c r="A252" s="6" t="s">
        <v>86</v>
      </c>
      <c r="B252" s="22">
        <v>2005</v>
      </c>
      <c r="C252" s="30">
        <v>5</v>
      </c>
      <c r="D252" s="30">
        <v>2</v>
      </c>
      <c r="E252" s="30">
        <v>0</v>
      </c>
      <c r="F252" s="30">
        <v>1</v>
      </c>
      <c r="G252" s="30">
        <v>0</v>
      </c>
      <c r="H252" s="30">
        <v>1</v>
      </c>
      <c r="I252" s="30">
        <v>0</v>
      </c>
      <c r="J252" s="31">
        <v>0</v>
      </c>
      <c r="K252" s="31">
        <v>0</v>
      </c>
      <c r="L252" s="30" t="s">
        <v>6</v>
      </c>
      <c r="P252" s="13"/>
    </row>
    <row r="253" spans="1:16" x14ac:dyDescent="0.2">
      <c r="A253" s="6" t="s">
        <v>86</v>
      </c>
      <c r="B253" s="22">
        <v>2006</v>
      </c>
      <c r="C253" s="30">
        <v>11</v>
      </c>
      <c r="D253" s="30">
        <v>0</v>
      </c>
      <c r="E253" s="30">
        <v>0</v>
      </c>
      <c r="F253" s="30">
        <v>0</v>
      </c>
      <c r="G253" s="30">
        <v>0</v>
      </c>
      <c r="H253" s="30">
        <v>0</v>
      </c>
      <c r="I253" s="30">
        <v>2</v>
      </c>
      <c r="J253" s="31">
        <v>166</v>
      </c>
      <c r="K253" s="31">
        <v>0</v>
      </c>
      <c r="L253" s="30" t="s">
        <v>6</v>
      </c>
      <c r="P253" s="13"/>
    </row>
    <row r="254" spans="1:16" x14ac:dyDescent="0.2">
      <c r="A254" s="6" t="s">
        <v>23</v>
      </c>
      <c r="B254" s="24">
        <v>2007</v>
      </c>
      <c r="C254" s="30">
        <v>9</v>
      </c>
      <c r="D254" s="30">
        <v>0</v>
      </c>
      <c r="E254" s="30">
        <v>0</v>
      </c>
      <c r="F254" s="30">
        <v>0</v>
      </c>
      <c r="G254" s="30">
        <v>0</v>
      </c>
      <c r="H254" s="30">
        <v>0</v>
      </c>
      <c r="I254" s="30">
        <v>2</v>
      </c>
      <c r="J254" s="31">
        <v>219</v>
      </c>
      <c r="K254" s="31">
        <v>0</v>
      </c>
      <c r="L254" s="30" t="s">
        <v>6</v>
      </c>
      <c r="P254" s="13"/>
    </row>
    <row r="255" spans="1:16" x14ac:dyDescent="0.2">
      <c r="A255" s="6" t="s">
        <v>23</v>
      </c>
      <c r="B255" s="24">
        <v>2008</v>
      </c>
      <c r="C255" s="30">
        <v>5</v>
      </c>
      <c r="D255" s="30">
        <v>2</v>
      </c>
      <c r="E255" s="30">
        <v>0</v>
      </c>
      <c r="F255" s="30">
        <v>0</v>
      </c>
      <c r="G255" s="30">
        <v>0</v>
      </c>
      <c r="H255" s="30">
        <v>0</v>
      </c>
      <c r="I255" s="30">
        <v>2</v>
      </c>
      <c r="J255" s="31">
        <v>254</v>
      </c>
      <c r="K255" s="31">
        <v>0</v>
      </c>
      <c r="L255" s="30" t="s">
        <v>6</v>
      </c>
      <c r="P255" s="13"/>
    </row>
    <row r="256" spans="1:16" x14ac:dyDescent="0.2">
      <c r="A256" s="6" t="s">
        <v>23</v>
      </c>
      <c r="B256" s="22">
        <v>2009</v>
      </c>
      <c r="C256" s="30">
        <v>0</v>
      </c>
      <c r="D256" s="30">
        <v>0</v>
      </c>
      <c r="E256" s="30">
        <v>0</v>
      </c>
      <c r="F256" s="30">
        <v>0</v>
      </c>
      <c r="G256" s="30">
        <v>0</v>
      </c>
      <c r="H256" s="30">
        <v>0</v>
      </c>
      <c r="I256" s="30">
        <v>4</v>
      </c>
      <c r="J256" s="31">
        <v>0</v>
      </c>
      <c r="K256" s="31">
        <v>0</v>
      </c>
      <c r="L256" s="30" t="s">
        <v>6</v>
      </c>
      <c r="P256" s="13"/>
    </row>
    <row r="257" spans="1:16" x14ac:dyDescent="0.2">
      <c r="A257" s="6" t="s">
        <v>23</v>
      </c>
      <c r="B257" s="24">
        <v>2010</v>
      </c>
      <c r="C257" s="30">
        <v>3</v>
      </c>
      <c r="D257" s="30">
        <v>1</v>
      </c>
      <c r="E257" s="30">
        <v>0</v>
      </c>
      <c r="F257" s="30">
        <v>0</v>
      </c>
      <c r="G257" s="30">
        <v>0</v>
      </c>
      <c r="H257" s="30">
        <v>0</v>
      </c>
      <c r="I257" s="30">
        <v>1</v>
      </c>
      <c r="J257" s="31">
        <v>0</v>
      </c>
      <c r="K257" s="31">
        <v>0</v>
      </c>
      <c r="L257" s="30">
        <v>25</v>
      </c>
      <c r="P257" s="13"/>
    </row>
    <row r="258" spans="1:16" s="13" customFormat="1" x14ac:dyDescent="0.2">
      <c r="A258" s="6" t="s">
        <v>23</v>
      </c>
      <c r="B258" s="24">
        <v>2011</v>
      </c>
      <c r="C258" s="29">
        <v>2</v>
      </c>
      <c r="D258" s="29">
        <v>1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34">
        <v>408.35</v>
      </c>
      <c r="K258" s="34">
        <v>0</v>
      </c>
      <c r="L258" s="29">
        <v>73</v>
      </c>
    </row>
    <row r="259" spans="1:16" s="13" customFormat="1" x14ac:dyDescent="0.2">
      <c r="A259" s="6" t="s">
        <v>23</v>
      </c>
      <c r="B259" s="24">
        <v>2012</v>
      </c>
      <c r="C259" s="29">
        <v>12</v>
      </c>
      <c r="D259" s="29">
        <v>1</v>
      </c>
      <c r="E259" s="29">
        <v>0</v>
      </c>
      <c r="F259" s="29">
        <v>0</v>
      </c>
      <c r="G259" s="29">
        <v>0</v>
      </c>
      <c r="H259" s="29">
        <v>0</v>
      </c>
      <c r="I259" s="29">
        <v>1</v>
      </c>
      <c r="J259" s="34">
        <v>269.39100000000002</v>
      </c>
      <c r="K259" s="34">
        <v>0</v>
      </c>
      <c r="L259" s="29">
        <v>74</v>
      </c>
    </row>
    <row r="260" spans="1:16" s="13" customFormat="1" x14ac:dyDescent="0.2">
      <c r="A260" s="6" t="s">
        <v>23</v>
      </c>
      <c r="B260" s="24">
        <v>2013</v>
      </c>
      <c r="C260" s="29">
        <v>7</v>
      </c>
      <c r="D260" s="29">
        <v>5</v>
      </c>
      <c r="E260" s="29">
        <v>0</v>
      </c>
      <c r="F260" s="29">
        <v>0</v>
      </c>
      <c r="G260" s="29">
        <v>0</v>
      </c>
      <c r="H260" s="29">
        <v>0</v>
      </c>
      <c r="I260" s="29">
        <v>0.2</v>
      </c>
      <c r="J260" s="35">
        <v>463.11900000000003</v>
      </c>
      <c r="K260" s="34">
        <v>0</v>
      </c>
      <c r="L260" s="29">
        <v>195</v>
      </c>
    </row>
    <row r="261" spans="1:16" s="13" customFormat="1" x14ac:dyDescent="0.2">
      <c r="A261" s="6" t="s">
        <v>23</v>
      </c>
      <c r="B261" s="24">
        <v>2014</v>
      </c>
      <c r="C261" s="29">
        <v>12</v>
      </c>
      <c r="D261" s="29">
        <v>6</v>
      </c>
      <c r="E261" s="29">
        <v>0</v>
      </c>
      <c r="F261" s="29">
        <v>1</v>
      </c>
      <c r="G261" s="29">
        <v>0</v>
      </c>
      <c r="H261" s="29">
        <v>0</v>
      </c>
      <c r="I261" s="29">
        <v>0.2</v>
      </c>
      <c r="J261" s="35">
        <v>450.959</v>
      </c>
      <c r="K261" s="34">
        <v>0</v>
      </c>
      <c r="L261" s="29">
        <v>139</v>
      </c>
    </row>
    <row r="262" spans="1:16" s="4" customFormat="1" ht="12" customHeight="1" x14ac:dyDescent="0.2">
      <c r="A262" s="8" t="s">
        <v>23</v>
      </c>
      <c r="B262" s="25">
        <v>2015</v>
      </c>
      <c r="C262" s="36">
        <v>5</v>
      </c>
      <c r="D262" s="36">
        <v>2</v>
      </c>
      <c r="E262" s="36">
        <v>0</v>
      </c>
      <c r="F262" s="36">
        <v>2</v>
      </c>
      <c r="G262" s="36">
        <v>4</v>
      </c>
      <c r="H262" s="36">
        <v>1</v>
      </c>
      <c r="I262" s="36">
        <v>0</v>
      </c>
      <c r="J262" s="37">
        <v>462</v>
      </c>
      <c r="K262" s="41">
        <v>81</v>
      </c>
      <c r="L262" s="36">
        <v>233</v>
      </c>
    </row>
    <row r="263" spans="1:16" s="13" customFormat="1" ht="12" customHeight="1" x14ac:dyDescent="0.2">
      <c r="A263" s="66" t="s">
        <v>107</v>
      </c>
      <c r="B263" s="71">
        <v>2007</v>
      </c>
      <c r="C263" s="30"/>
      <c r="D263" s="30"/>
      <c r="E263" s="30"/>
      <c r="F263" s="30">
        <v>0</v>
      </c>
      <c r="G263" s="30"/>
      <c r="H263" s="30"/>
      <c r="I263" s="30"/>
      <c r="J263" s="31"/>
      <c r="K263" s="31"/>
      <c r="L263" s="30">
        <v>0</v>
      </c>
    </row>
    <row r="264" spans="1:16" s="13" customFormat="1" ht="12" customHeight="1" x14ac:dyDescent="0.2">
      <c r="A264" s="72" t="s">
        <v>107</v>
      </c>
      <c r="B264" s="71">
        <v>2008</v>
      </c>
      <c r="C264" s="30"/>
      <c r="D264" s="30"/>
      <c r="E264" s="30"/>
      <c r="F264" s="30">
        <v>0</v>
      </c>
      <c r="G264" s="30"/>
      <c r="H264" s="30"/>
      <c r="I264" s="30"/>
      <c r="J264" s="31"/>
      <c r="K264" s="31"/>
      <c r="L264" s="30">
        <v>0</v>
      </c>
    </row>
    <row r="265" spans="1:16" s="13" customFormat="1" ht="12" customHeight="1" x14ac:dyDescent="0.2">
      <c r="A265" s="72" t="s">
        <v>107</v>
      </c>
      <c r="B265" s="71">
        <v>2009</v>
      </c>
      <c r="C265" s="30"/>
      <c r="D265" s="30"/>
      <c r="E265" s="30"/>
      <c r="F265" s="30">
        <v>0</v>
      </c>
      <c r="G265" s="30"/>
      <c r="H265" s="30"/>
      <c r="I265" s="30"/>
      <c r="J265" s="31"/>
      <c r="K265" s="31"/>
      <c r="L265" s="30">
        <v>0</v>
      </c>
    </row>
    <row r="266" spans="1:16" s="13" customFormat="1" ht="12" customHeight="1" x14ac:dyDescent="0.2">
      <c r="A266" s="72" t="s">
        <v>107</v>
      </c>
      <c r="B266" s="71">
        <v>2010</v>
      </c>
      <c r="C266" s="30"/>
      <c r="D266" s="30"/>
      <c r="E266" s="30"/>
      <c r="F266" s="30">
        <v>0</v>
      </c>
      <c r="G266" s="30"/>
      <c r="H266" s="30"/>
      <c r="I266" s="30"/>
      <c r="J266" s="31"/>
      <c r="K266" s="31"/>
      <c r="L266" s="30">
        <v>0</v>
      </c>
    </row>
    <row r="267" spans="1:16" s="13" customFormat="1" ht="12" customHeight="1" x14ac:dyDescent="0.2">
      <c r="A267" s="72" t="s">
        <v>107</v>
      </c>
      <c r="B267" s="71">
        <v>2011</v>
      </c>
      <c r="C267" s="30"/>
      <c r="D267" s="30"/>
      <c r="E267" s="30"/>
      <c r="F267" s="30">
        <v>0</v>
      </c>
      <c r="G267" s="30"/>
      <c r="H267" s="30"/>
      <c r="I267" s="30"/>
      <c r="J267" s="31"/>
      <c r="K267" s="31"/>
      <c r="L267" s="30">
        <v>0</v>
      </c>
    </row>
    <row r="268" spans="1:16" s="13" customFormat="1" ht="12" customHeight="1" x14ac:dyDescent="0.2">
      <c r="A268" s="72" t="s">
        <v>107</v>
      </c>
      <c r="B268" s="67">
        <v>2012</v>
      </c>
      <c r="C268" s="30"/>
      <c r="D268" s="30"/>
      <c r="E268" s="30"/>
      <c r="F268" s="30">
        <v>0</v>
      </c>
      <c r="G268" s="30"/>
      <c r="H268" s="30"/>
      <c r="I268" s="30"/>
      <c r="J268" s="31"/>
      <c r="K268" s="31"/>
      <c r="L268" s="30">
        <v>0</v>
      </c>
    </row>
    <row r="269" spans="1:16" s="13" customFormat="1" ht="12" customHeight="1" x14ac:dyDescent="0.2">
      <c r="A269" s="72" t="s">
        <v>107</v>
      </c>
      <c r="B269" s="67">
        <v>2013</v>
      </c>
      <c r="C269" s="30"/>
      <c r="D269" s="30"/>
      <c r="E269" s="30"/>
      <c r="F269" s="30">
        <v>0</v>
      </c>
      <c r="G269" s="30"/>
      <c r="H269" s="30"/>
      <c r="I269" s="30"/>
      <c r="J269" s="31"/>
      <c r="K269" s="31"/>
      <c r="L269" s="30">
        <v>0</v>
      </c>
    </row>
    <row r="270" spans="1:16" s="13" customFormat="1" ht="12" customHeight="1" x14ac:dyDescent="0.2">
      <c r="A270" s="72" t="s">
        <v>107</v>
      </c>
      <c r="B270" s="71">
        <v>2014</v>
      </c>
      <c r="C270" s="30"/>
      <c r="D270" s="30"/>
      <c r="E270" s="30"/>
      <c r="F270" s="30">
        <v>0</v>
      </c>
      <c r="G270" s="30"/>
      <c r="H270" s="30"/>
      <c r="I270" s="30"/>
      <c r="J270" s="31"/>
      <c r="K270" s="31"/>
      <c r="L270" s="30">
        <v>0</v>
      </c>
    </row>
    <row r="271" spans="1:16" s="4" customFormat="1" ht="12" customHeight="1" x14ac:dyDescent="0.2">
      <c r="A271" s="68" t="s">
        <v>107</v>
      </c>
      <c r="B271" s="70">
        <v>2015</v>
      </c>
      <c r="C271" s="36">
        <v>3</v>
      </c>
      <c r="D271" s="36">
        <v>3</v>
      </c>
      <c r="E271" s="36">
        <v>1</v>
      </c>
      <c r="F271" s="36">
        <v>0</v>
      </c>
      <c r="G271" s="36">
        <v>0</v>
      </c>
      <c r="H271" s="36">
        <v>0</v>
      </c>
      <c r="I271" s="36">
        <v>0</v>
      </c>
      <c r="J271" s="41">
        <v>150</v>
      </c>
      <c r="K271" s="41">
        <v>0</v>
      </c>
      <c r="L271" s="36">
        <v>0</v>
      </c>
    </row>
    <row r="272" spans="1:16" s="2" customFormat="1" ht="12" customHeight="1" x14ac:dyDescent="0.2">
      <c r="A272" s="58" t="s">
        <v>24</v>
      </c>
      <c r="B272" s="48">
        <v>2000</v>
      </c>
      <c r="C272" s="46">
        <v>15</v>
      </c>
      <c r="D272" s="46">
        <v>9</v>
      </c>
      <c r="E272" s="46" t="s">
        <v>6</v>
      </c>
      <c r="F272" s="46">
        <v>1</v>
      </c>
      <c r="G272" s="46" t="s">
        <v>6</v>
      </c>
      <c r="H272" s="46">
        <v>1</v>
      </c>
      <c r="I272" s="46" t="s">
        <v>6</v>
      </c>
      <c r="J272" s="47" t="s">
        <v>6</v>
      </c>
      <c r="K272" s="47" t="s">
        <v>6</v>
      </c>
      <c r="L272" s="46" t="s">
        <v>6</v>
      </c>
      <c r="P272" s="44"/>
    </row>
    <row r="273" spans="1:16" s="2" customFormat="1" x14ac:dyDescent="0.2">
      <c r="A273" s="58" t="s">
        <v>24</v>
      </c>
      <c r="B273" s="48">
        <v>2001</v>
      </c>
      <c r="C273" s="46">
        <v>27</v>
      </c>
      <c r="D273" s="46">
        <v>8</v>
      </c>
      <c r="E273" s="46" t="s">
        <v>6</v>
      </c>
      <c r="F273" s="46">
        <v>3</v>
      </c>
      <c r="G273" s="46" t="s">
        <v>6</v>
      </c>
      <c r="H273" s="46">
        <v>1</v>
      </c>
      <c r="I273" s="46" t="s">
        <v>6</v>
      </c>
      <c r="J273" s="47" t="s">
        <v>6</v>
      </c>
      <c r="K273" s="47" t="s">
        <v>6</v>
      </c>
      <c r="L273" s="46" t="s">
        <v>6</v>
      </c>
      <c r="P273" s="44"/>
    </row>
    <row r="274" spans="1:16" s="2" customFormat="1" x14ac:dyDescent="0.2">
      <c r="A274" s="58" t="s">
        <v>24</v>
      </c>
      <c r="B274" s="48">
        <v>2002</v>
      </c>
      <c r="C274" s="46">
        <v>29</v>
      </c>
      <c r="D274" s="46">
        <v>14</v>
      </c>
      <c r="E274" s="46" t="s">
        <v>6</v>
      </c>
      <c r="F274" s="46">
        <v>4</v>
      </c>
      <c r="G274" s="46" t="s">
        <v>6</v>
      </c>
      <c r="H274" s="46">
        <v>1</v>
      </c>
      <c r="I274" s="46" t="s">
        <v>6</v>
      </c>
      <c r="J274" s="47" t="s">
        <v>6</v>
      </c>
      <c r="K274" s="47" t="s">
        <v>6</v>
      </c>
      <c r="L274" s="46" t="s">
        <v>6</v>
      </c>
      <c r="P274" s="44"/>
    </row>
    <row r="275" spans="1:16" s="2" customFormat="1" x14ac:dyDescent="0.2">
      <c r="A275" s="58" t="s">
        <v>24</v>
      </c>
      <c r="B275" s="48">
        <v>2003</v>
      </c>
      <c r="C275" s="46">
        <v>36</v>
      </c>
      <c r="D275" s="46">
        <v>15</v>
      </c>
      <c r="E275" s="46" t="s">
        <v>6</v>
      </c>
      <c r="F275" s="46">
        <v>3</v>
      </c>
      <c r="G275" s="46" t="s">
        <v>6</v>
      </c>
      <c r="H275" s="46">
        <v>5</v>
      </c>
      <c r="I275" s="46" t="s">
        <v>6</v>
      </c>
      <c r="J275" s="47" t="s">
        <v>6</v>
      </c>
      <c r="K275" s="47" t="s">
        <v>6</v>
      </c>
      <c r="L275" s="46" t="s">
        <v>6</v>
      </c>
      <c r="P275" s="44"/>
    </row>
    <row r="276" spans="1:16" s="2" customFormat="1" x14ac:dyDescent="0.2">
      <c r="A276" s="58" t="s">
        <v>24</v>
      </c>
      <c r="B276" s="49">
        <v>2004</v>
      </c>
      <c r="C276" s="46">
        <v>19</v>
      </c>
      <c r="D276" s="46">
        <v>15</v>
      </c>
      <c r="E276" s="46">
        <v>2</v>
      </c>
      <c r="F276" s="46">
        <v>6</v>
      </c>
      <c r="G276" s="46">
        <v>14</v>
      </c>
      <c r="H276" s="46">
        <v>0</v>
      </c>
      <c r="I276" s="46">
        <v>6.2</v>
      </c>
      <c r="J276" s="47">
        <v>3180</v>
      </c>
      <c r="K276" s="47">
        <v>1012</v>
      </c>
      <c r="L276" s="46" t="s">
        <v>6</v>
      </c>
      <c r="P276" s="44"/>
    </row>
    <row r="277" spans="1:16" s="2" customFormat="1" x14ac:dyDescent="0.2">
      <c r="A277" s="58" t="s">
        <v>24</v>
      </c>
      <c r="B277" s="49">
        <v>2005</v>
      </c>
      <c r="C277" s="46">
        <v>44</v>
      </c>
      <c r="D277" s="46">
        <v>9</v>
      </c>
      <c r="E277" s="46">
        <v>3</v>
      </c>
      <c r="F277" s="46">
        <v>4</v>
      </c>
      <c r="G277" s="46">
        <v>15</v>
      </c>
      <c r="H277" s="46">
        <v>4</v>
      </c>
      <c r="I277" s="46">
        <v>9.6999999999999993</v>
      </c>
      <c r="J277" s="47">
        <v>3715</v>
      </c>
      <c r="K277" s="47">
        <v>796</v>
      </c>
      <c r="L277" s="46" t="s">
        <v>6</v>
      </c>
      <c r="P277" s="44"/>
    </row>
    <row r="278" spans="1:16" s="2" customFormat="1" x14ac:dyDescent="0.2">
      <c r="A278" s="58" t="s">
        <v>24</v>
      </c>
      <c r="B278" s="49">
        <v>2006</v>
      </c>
      <c r="C278" s="46">
        <v>62</v>
      </c>
      <c r="D278" s="46">
        <v>12</v>
      </c>
      <c r="E278" s="46">
        <v>0</v>
      </c>
      <c r="F278" s="46">
        <v>7</v>
      </c>
      <c r="G278" s="46">
        <v>15</v>
      </c>
      <c r="H278" s="46">
        <v>2</v>
      </c>
      <c r="I278" s="46">
        <v>10.25</v>
      </c>
      <c r="J278" s="47">
        <v>4854</v>
      </c>
      <c r="K278" s="47">
        <v>1417</v>
      </c>
      <c r="L278" s="46" t="s">
        <v>6</v>
      </c>
      <c r="P278" s="44"/>
    </row>
    <row r="279" spans="1:16" s="2" customFormat="1" x14ac:dyDescent="0.2">
      <c r="A279" s="58" t="s">
        <v>24</v>
      </c>
      <c r="B279" s="57">
        <v>2007</v>
      </c>
      <c r="C279" s="46">
        <v>50</v>
      </c>
      <c r="D279" s="46">
        <v>14</v>
      </c>
      <c r="E279" s="46">
        <v>1</v>
      </c>
      <c r="F279" s="46">
        <v>5</v>
      </c>
      <c r="G279" s="46">
        <v>14</v>
      </c>
      <c r="H279" s="46">
        <v>1</v>
      </c>
      <c r="I279" s="46">
        <v>11.2</v>
      </c>
      <c r="J279" s="47">
        <v>3397</v>
      </c>
      <c r="K279" s="47">
        <v>2205</v>
      </c>
      <c r="L279" s="46" t="s">
        <v>6</v>
      </c>
      <c r="P279" s="44"/>
    </row>
    <row r="280" spans="1:16" s="2" customFormat="1" x14ac:dyDescent="0.2">
      <c r="A280" s="58" t="s">
        <v>24</v>
      </c>
      <c r="B280" s="57">
        <v>2008</v>
      </c>
      <c r="C280" s="46">
        <v>52</v>
      </c>
      <c r="D280" s="46">
        <v>26</v>
      </c>
      <c r="E280" s="46">
        <v>2</v>
      </c>
      <c r="F280" s="46">
        <v>11</v>
      </c>
      <c r="G280" s="46">
        <v>21</v>
      </c>
      <c r="H280" s="46">
        <v>4</v>
      </c>
      <c r="I280" s="46">
        <v>13.2</v>
      </c>
      <c r="J280" s="47">
        <v>5572</v>
      </c>
      <c r="K280" s="47">
        <v>896</v>
      </c>
      <c r="L280" s="46" t="s">
        <v>6</v>
      </c>
      <c r="P280" s="44"/>
    </row>
    <row r="281" spans="1:16" s="2" customFormat="1" x14ac:dyDescent="0.2">
      <c r="A281" s="58" t="s">
        <v>24</v>
      </c>
      <c r="B281" s="57">
        <v>2009</v>
      </c>
      <c r="C281" s="46">
        <v>54</v>
      </c>
      <c r="D281" s="46">
        <v>17</v>
      </c>
      <c r="E281" s="46">
        <v>1</v>
      </c>
      <c r="F281" s="46">
        <v>4</v>
      </c>
      <c r="G281" s="46">
        <v>15</v>
      </c>
      <c r="H281" s="46">
        <v>2</v>
      </c>
      <c r="I281" s="46">
        <v>18.2</v>
      </c>
      <c r="J281" s="47">
        <v>6731</v>
      </c>
      <c r="K281" s="47">
        <v>1506</v>
      </c>
      <c r="L281" s="46" t="s">
        <v>6</v>
      </c>
      <c r="P281" s="44"/>
    </row>
    <row r="282" spans="1:16" s="2" customFormat="1" x14ac:dyDescent="0.2">
      <c r="A282" s="58" t="s">
        <v>24</v>
      </c>
      <c r="B282" s="57">
        <v>2010</v>
      </c>
      <c r="C282" s="46">
        <v>69</v>
      </c>
      <c r="D282" s="46">
        <v>25</v>
      </c>
      <c r="E282" s="46">
        <v>2</v>
      </c>
      <c r="F282" s="46">
        <v>7</v>
      </c>
      <c r="G282" s="46">
        <v>17</v>
      </c>
      <c r="H282" s="46">
        <v>1</v>
      </c>
      <c r="I282" s="46">
        <v>15.2</v>
      </c>
      <c r="J282" s="47">
        <v>7508</v>
      </c>
      <c r="K282" s="47">
        <v>2806</v>
      </c>
      <c r="L282" s="46">
        <v>710</v>
      </c>
      <c r="P282" s="44"/>
    </row>
    <row r="283" spans="1:16" s="44" customFormat="1" x14ac:dyDescent="0.2">
      <c r="A283" s="58" t="s">
        <v>24</v>
      </c>
      <c r="B283" s="56">
        <v>2011</v>
      </c>
      <c r="C283" s="50">
        <v>66</v>
      </c>
      <c r="D283" s="50">
        <v>36</v>
      </c>
      <c r="E283" s="50">
        <v>3</v>
      </c>
      <c r="F283" s="50">
        <v>11</v>
      </c>
      <c r="G283" s="50">
        <v>29</v>
      </c>
      <c r="H283" s="50">
        <v>1</v>
      </c>
      <c r="I283" s="50">
        <v>13.2</v>
      </c>
      <c r="J283" s="51">
        <v>9782.7090000000007</v>
      </c>
      <c r="K283" s="51">
        <v>1087.9346600000001</v>
      </c>
      <c r="L283" s="50">
        <v>794</v>
      </c>
    </row>
    <row r="284" spans="1:16" s="44" customFormat="1" x14ac:dyDescent="0.2">
      <c r="A284" s="58" t="s">
        <v>24</v>
      </c>
      <c r="B284" s="56">
        <v>2012</v>
      </c>
      <c r="C284" s="50">
        <v>58</v>
      </c>
      <c r="D284" s="50">
        <v>25</v>
      </c>
      <c r="E284" s="50">
        <v>2</v>
      </c>
      <c r="F284" s="50">
        <v>17</v>
      </c>
      <c r="G284" s="50">
        <v>4</v>
      </c>
      <c r="H284" s="50">
        <v>1</v>
      </c>
      <c r="I284" s="50">
        <v>13.2</v>
      </c>
      <c r="J284" s="51">
        <v>1702.0029999999999</v>
      </c>
      <c r="K284" s="51">
        <v>179</v>
      </c>
      <c r="L284" s="50">
        <v>789</v>
      </c>
    </row>
    <row r="285" spans="1:16" s="44" customFormat="1" x14ac:dyDescent="0.2">
      <c r="A285" s="58" t="s">
        <v>24</v>
      </c>
      <c r="B285" s="48">
        <v>2013</v>
      </c>
      <c r="C285" s="50">
        <v>72</v>
      </c>
      <c r="D285" s="50">
        <v>15</v>
      </c>
      <c r="E285" s="50">
        <v>7</v>
      </c>
      <c r="F285" s="50">
        <v>10</v>
      </c>
      <c r="G285" s="50">
        <v>24</v>
      </c>
      <c r="H285" s="50">
        <v>2</v>
      </c>
      <c r="I285" s="50">
        <v>9.4</v>
      </c>
      <c r="J285" s="52">
        <v>7868.357</v>
      </c>
      <c r="K285" s="52">
        <v>953.36480000000006</v>
      </c>
      <c r="L285" s="52">
        <v>1087</v>
      </c>
    </row>
    <row r="286" spans="1:16" s="44" customFormat="1" x14ac:dyDescent="0.2">
      <c r="A286" s="58" t="s">
        <v>24</v>
      </c>
      <c r="B286" s="56">
        <v>2014</v>
      </c>
      <c r="C286" s="50">
        <v>71</v>
      </c>
      <c r="D286" s="50">
        <v>27</v>
      </c>
      <c r="E286" s="50">
        <v>5</v>
      </c>
      <c r="F286" s="50">
        <v>13</v>
      </c>
      <c r="G286" s="50">
        <v>29</v>
      </c>
      <c r="H286" s="50">
        <v>1</v>
      </c>
      <c r="I286" s="50">
        <v>12.7</v>
      </c>
      <c r="J286" s="52">
        <v>7759.6040000000003</v>
      </c>
      <c r="K286" s="52">
        <v>701.93899999999996</v>
      </c>
      <c r="L286" s="52">
        <v>1269</v>
      </c>
    </row>
    <row r="287" spans="1:16" s="21" customFormat="1" x14ac:dyDescent="0.2">
      <c r="A287" s="59" t="s">
        <v>24</v>
      </c>
      <c r="B287" s="69">
        <v>2015</v>
      </c>
      <c r="C287" s="54">
        <v>70</v>
      </c>
      <c r="D287" s="54">
        <v>20</v>
      </c>
      <c r="E287" s="54">
        <v>10</v>
      </c>
      <c r="F287" s="54">
        <v>23</v>
      </c>
      <c r="G287" s="54">
        <v>40</v>
      </c>
      <c r="H287" s="54">
        <v>3</v>
      </c>
      <c r="I287" s="54">
        <v>16</v>
      </c>
      <c r="J287" s="55">
        <v>8206</v>
      </c>
      <c r="K287" s="55">
        <v>1419</v>
      </c>
      <c r="L287" s="55">
        <v>1358</v>
      </c>
    </row>
    <row r="288" spans="1:16" x14ac:dyDescent="0.2">
      <c r="A288" s="10"/>
      <c r="B288" s="28"/>
      <c r="P288" s="13"/>
    </row>
    <row r="289" spans="1:16" x14ac:dyDescent="0.2">
      <c r="A289" s="11" t="s">
        <v>25</v>
      </c>
      <c r="B289" s="27"/>
      <c r="P289" s="13"/>
    </row>
    <row r="290" spans="1:16" x14ac:dyDescent="0.2">
      <c r="A290" s="11"/>
      <c r="B290" s="27"/>
      <c r="P290" s="13"/>
    </row>
    <row r="291" spans="1:16" s="2" customFormat="1" x14ac:dyDescent="0.2">
      <c r="A291" s="58" t="s">
        <v>25</v>
      </c>
      <c r="B291" s="48">
        <v>2000</v>
      </c>
      <c r="C291" s="46">
        <v>117</v>
      </c>
      <c r="D291" s="46">
        <v>55</v>
      </c>
      <c r="E291" s="46" t="s">
        <v>6</v>
      </c>
      <c r="F291" s="46">
        <v>11</v>
      </c>
      <c r="G291" s="46" t="s">
        <v>6</v>
      </c>
      <c r="H291" s="46">
        <v>2</v>
      </c>
      <c r="I291" s="46" t="s">
        <v>6</v>
      </c>
      <c r="J291" s="47" t="s">
        <v>6</v>
      </c>
      <c r="K291" s="47" t="s">
        <v>6</v>
      </c>
      <c r="L291" s="46" t="s">
        <v>6</v>
      </c>
      <c r="P291" s="44"/>
    </row>
    <row r="292" spans="1:16" s="2" customFormat="1" x14ac:dyDescent="0.2">
      <c r="A292" s="58" t="s">
        <v>25</v>
      </c>
      <c r="B292" s="48">
        <v>2001</v>
      </c>
      <c r="C292" s="46">
        <v>167</v>
      </c>
      <c r="D292" s="46">
        <v>63</v>
      </c>
      <c r="E292" s="46" t="s">
        <v>6</v>
      </c>
      <c r="F292" s="46">
        <v>35</v>
      </c>
      <c r="G292" s="46" t="s">
        <v>6</v>
      </c>
      <c r="H292" s="46">
        <v>8</v>
      </c>
      <c r="I292" s="46" t="s">
        <v>6</v>
      </c>
      <c r="J292" s="47" t="s">
        <v>6</v>
      </c>
      <c r="K292" s="47" t="s">
        <v>6</v>
      </c>
      <c r="L292" s="46" t="s">
        <v>6</v>
      </c>
      <c r="P292" s="44"/>
    </row>
    <row r="293" spans="1:16" s="2" customFormat="1" x14ac:dyDescent="0.2">
      <c r="A293" s="58" t="s">
        <v>25</v>
      </c>
      <c r="B293" s="48">
        <v>2002</v>
      </c>
      <c r="C293" s="46">
        <v>174</v>
      </c>
      <c r="D293" s="46">
        <v>79</v>
      </c>
      <c r="E293" s="46" t="s">
        <v>6</v>
      </c>
      <c r="F293" s="46">
        <v>28</v>
      </c>
      <c r="G293" s="46" t="s">
        <v>6</v>
      </c>
      <c r="H293" s="46">
        <v>4</v>
      </c>
      <c r="I293" s="46" t="s">
        <v>6</v>
      </c>
      <c r="J293" s="47" t="s">
        <v>6</v>
      </c>
      <c r="K293" s="47" t="s">
        <v>6</v>
      </c>
      <c r="L293" s="46" t="s">
        <v>6</v>
      </c>
      <c r="P293" s="44"/>
    </row>
    <row r="294" spans="1:16" s="2" customFormat="1" x14ac:dyDescent="0.2">
      <c r="A294" s="58" t="s">
        <v>25</v>
      </c>
      <c r="B294" s="48">
        <v>2003</v>
      </c>
      <c r="C294" s="46">
        <v>206</v>
      </c>
      <c r="D294" s="46">
        <v>87</v>
      </c>
      <c r="E294" s="46" t="s">
        <v>6</v>
      </c>
      <c r="F294" s="46">
        <v>35</v>
      </c>
      <c r="G294" s="46" t="s">
        <v>6</v>
      </c>
      <c r="H294" s="46">
        <v>10</v>
      </c>
      <c r="I294" s="46" t="s">
        <v>6</v>
      </c>
      <c r="J294" s="47" t="s">
        <v>6</v>
      </c>
      <c r="K294" s="47" t="s">
        <v>6</v>
      </c>
      <c r="L294" s="46" t="s">
        <v>6</v>
      </c>
      <c r="P294" s="44"/>
    </row>
    <row r="295" spans="1:16" s="2" customFormat="1" x14ac:dyDescent="0.2">
      <c r="A295" s="58" t="s">
        <v>25</v>
      </c>
      <c r="B295" s="49">
        <v>2004</v>
      </c>
      <c r="C295" s="46">
        <v>235</v>
      </c>
      <c r="D295" s="46">
        <v>108</v>
      </c>
      <c r="E295" s="46">
        <v>15</v>
      </c>
      <c r="F295" s="46">
        <v>45</v>
      </c>
      <c r="G295" s="46">
        <v>83</v>
      </c>
      <c r="H295" s="46">
        <v>7</v>
      </c>
      <c r="I295" s="46">
        <v>34.300000000000004</v>
      </c>
      <c r="J295" s="47">
        <v>26048</v>
      </c>
      <c r="K295" s="47">
        <v>9338</v>
      </c>
      <c r="L295" s="46" t="s">
        <v>6</v>
      </c>
      <c r="P295" s="44"/>
    </row>
    <row r="296" spans="1:16" s="2" customFormat="1" x14ac:dyDescent="0.2">
      <c r="A296" s="58" t="s">
        <v>25</v>
      </c>
      <c r="B296" s="49">
        <v>2005</v>
      </c>
      <c r="C296" s="46">
        <v>281</v>
      </c>
      <c r="D296" s="46">
        <v>87</v>
      </c>
      <c r="E296" s="46">
        <v>31</v>
      </c>
      <c r="F296" s="46">
        <v>81</v>
      </c>
      <c r="G296" s="46">
        <v>95</v>
      </c>
      <c r="H296" s="46">
        <v>14</v>
      </c>
      <c r="I296" s="46">
        <v>48.699999999999996</v>
      </c>
      <c r="J296" s="47">
        <v>31915</v>
      </c>
      <c r="K296" s="47">
        <v>15796</v>
      </c>
      <c r="L296" s="46" t="s">
        <v>6</v>
      </c>
      <c r="P296" s="44"/>
    </row>
    <row r="297" spans="1:16" s="2" customFormat="1" x14ac:dyDescent="0.2">
      <c r="A297" s="58" t="s">
        <v>25</v>
      </c>
      <c r="B297" s="49">
        <v>2006</v>
      </c>
      <c r="C297" s="46">
        <v>368</v>
      </c>
      <c r="D297" s="46">
        <v>113</v>
      </c>
      <c r="E297" s="46">
        <v>15</v>
      </c>
      <c r="F297" s="46">
        <v>115</v>
      </c>
      <c r="G297" s="46">
        <v>103</v>
      </c>
      <c r="H297" s="46">
        <v>16</v>
      </c>
      <c r="I297" s="46">
        <v>56.25</v>
      </c>
      <c r="J297" s="47">
        <v>28447</v>
      </c>
      <c r="K297" s="47">
        <v>29037</v>
      </c>
      <c r="L297" s="46" t="s">
        <v>6</v>
      </c>
      <c r="P297" s="44"/>
    </row>
    <row r="298" spans="1:16" s="2" customFormat="1" x14ac:dyDescent="0.2">
      <c r="A298" s="58" t="s">
        <v>25</v>
      </c>
      <c r="B298" s="57">
        <v>2007</v>
      </c>
      <c r="C298" s="46">
        <v>358</v>
      </c>
      <c r="D298" s="46">
        <v>131</v>
      </c>
      <c r="E298" s="46">
        <v>13</v>
      </c>
      <c r="F298" s="46">
        <v>89</v>
      </c>
      <c r="G298" s="46">
        <v>101</v>
      </c>
      <c r="H298" s="46">
        <v>9</v>
      </c>
      <c r="I298" s="46">
        <v>58.150000000000006</v>
      </c>
      <c r="J298" s="47">
        <v>34364</v>
      </c>
      <c r="K298" s="47">
        <v>37835</v>
      </c>
      <c r="L298" s="46" t="s">
        <v>6</v>
      </c>
      <c r="P298" s="44"/>
    </row>
    <row r="299" spans="1:16" s="2" customFormat="1" x14ac:dyDescent="0.2">
      <c r="A299" s="58" t="s">
        <v>25</v>
      </c>
      <c r="B299" s="57">
        <v>2008</v>
      </c>
      <c r="C299" s="46">
        <v>296</v>
      </c>
      <c r="D299" s="46">
        <v>128</v>
      </c>
      <c r="E299" s="46">
        <v>11</v>
      </c>
      <c r="F299" s="46">
        <v>90</v>
      </c>
      <c r="G299" s="46">
        <v>106</v>
      </c>
      <c r="H299" s="46">
        <v>12</v>
      </c>
      <c r="I299" s="46">
        <v>54.17</v>
      </c>
      <c r="J299" s="47">
        <v>38924</v>
      </c>
      <c r="K299" s="47">
        <v>82551</v>
      </c>
      <c r="L299" s="46" t="s">
        <v>6</v>
      </c>
      <c r="P299" s="44"/>
    </row>
    <row r="300" spans="1:16" s="2" customFormat="1" x14ac:dyDescent="0.2">
      <c r="A300" s="58" t="s">
        <v>25</v>
      </c>
      <c r="B300" s="57">
        <v>2009</v>
      </c>
      <c r="C300" s="46">
        <v>291</v>
      </c>
      <c r="D300" s="46">
        <v>129</v>
      </c>
      <c r="E300" s="46">
        <v>16</v>
      </c>
      <c r="F300" s="46">
        <v>74</v>
      </c>
      <c r="G300" s="46">
        <v>107</v>
      </c>
      <c r="H300" s="46">
        <v>8</v>
      </c>
      <c r="I300" s="46">
        <v>66.210000000000008</v>
      </c>
      <c r="J300" s="47">
        <v>46387</v>
      </c>
      <c r="K300" s="47">
        <v>83083</v>
      </c>
      <c r="L300" s="46" t="s">
        <v>6</v>
      </c>
      <c r="P300" s="44"/>
    </row>
    <row r="301" spans="1:16" s="2" customFormat="1" x14ac:dyDescent="0.2">
      <c r="A301" s="58" t="s">
        <v>25</v>
      </c>
      <c r="B301" s="57">
        <v>2010</v>
      </c>
      <c r="C301" s="46">
        <v>328</v>
      </c>
      <c r="D301" s="46">
        <v>122</v>
      </c>
      <c r="E301" s="46">
        <v>13</v>
      </c>
      <c r="F301" s="46">
        <v>103</v>
      </c>
      <c r="G301" s="46">
        <v>127</v>
      </c>
      <c r="H301" s="46">
        <v>11</v>
      </c>
      <c r="I301" s="46">
        <v>67.75</v>
      </c>
      <c r="J301" s="47">
        <v>42123</v>
      </c>
      <c r="K301" s="47">
        <v>110401</v>
      </c>
      <c r="L301" s="46">
        <v>2737</v>
      </c>
      <c r="P301" s="44"/>
    </row>
    <row r="302" spans="1:16" s="44" customFormat="1" x14ac:dyDescent="0.2">
      <c r="A302" s="58" t="s">
        <v>25</v>
      </c>
      <c r="B302" s="56">
        <v>2011</v>
      </c>
      <c r="C302" s="50">
        <v>365</v>
      </c>
      <c r="D302" s="50">
        <v>171</v>
      </c>
      <c r="E302" s="50">
        <v>45</v>
      </c>
      <c r="F302" s="50">
        <v>107</v>
      </c>
      <c r="G302" s="50">
        <v>169</v>
      </c>
      <c r="H302" s="50">
        <v>8</v>
      </c>
      <c r="I302" s="50">
        <v>66.7</v>
      </c>
      <c r="J302" s="51">
        <v>46103.630820000006</v>
      </c>
      <c r="K302" s="51">
        <v>67590.635470000008</v>
      </c>
      <c r="L302" s="50">
        <v>2959</v>
      </c>
    </row>
    <row r="303" spans="1:16" s="44" customFormat="1" x14ac:dyDescent="0.2">
      <c r="A303" s="58" t="s">
        <v>25</v>
      </c>
      <c r="B303" s="56">
        <v>2012</v>
      </c>
      <c r="C303" s="50">
        <v>438</v>
      </c>
      <c r="D303" s="50">
        <v>175</v>
      </c>
      <c r="E303" s="50">
        <v>37</v>
      </c>
      <c r="F303" s="50">
        <v>108</v>
      </c>
      <c r="G303" s="50">
        <v>225</v>
      </c>
      <c r="H303" s="50">
        <v>18</v>
      </c>
      <c r="I303" s="50">
        <v>84.75</v>
      </c>
      <c r="J303" s="51">
        <v>39965.327870000001</v>
      </c>
      <c r="K303" s="51">
        <v>88697</v>
      </c>
      <c r="L303" s="50">
        <v>3241</v>
      </c>
    </row>
    <row r="304" spans="1:16" s="44" customFormat="1" x14ac:dyDescent="0.2">
      <c r="A304" s="58" t="s">
        <v>25</v>
      </c>
      <c r="B304" s="48">
        <v>2013</v>
      </c>
      <c r="C304" s="50">
        <v>484</v>
      </c>
      <c r="D304" s="50">
        <v>198</v>
      </c>
      <c r="E304" s="50">
        <v>47</v>
      </c>
      <c r="F304" s="50">
        <v>120</v>
      </c>
      <c r="G304" s="50">
        <v>280</v>
      </c>
      <c r="H304" s="50">
        <v>15</v>
      </c>
      <c r="I304" s="50">
        <v>85.65</v>
      </c>
      <c r="J304" s="52">
        <v>58742.10557</v>
      </c>
      <c r="K304" s="52">
        <v>117152.76</v>
      </c>
      <c r="L304" s="52">
        <v>3332</v>
      </c>
    </row>
    <row r="305" spans="1:24" s="44" customFormat="1" x14ac:dyDescent="0.2">
      <c r="A305" s="58" t="s">
        <v>25</v>
      </c>
      <c r="B305" s="48">
        <v>2014</v>
      </c>
      <c r="C305" s="50">
        <v>469</v>
      </c>
      <c r="D305" s="50">
        <v>185</v>
      </c>
      <c r="E305" s="50">
        <v>41</v>
      </c>
      <c r="F305" s="50">
        <v>123</v>
      </c>
      <c r="G305" s="50">
        <v>343</v>
      </c>
      <c r="H305" s="50">
        <v>18</v>
      </c>
      <c r="I305" s="50">
        <v>92.75</v>
      </c>
      <c r="J305" s="52">
        <v>55424.540480000011</v>
      </c>
      <c r="K305" s="52">
        <v>153283.76601000002</v>
      </c>
      <c r="L305" s="52">
        <v>3612</v>
      </c>
      <c r="W305" s="43"/>
    </row>
    <row r="306" spans="1:24" s="21" customFormat="1" x14ac:dyDescent="0.2">
      <c r="A306" s="59" t="s">
        <v>25</v>
      </c>
      <c r="B306" s="53">
        <v>2015</v>
      </c>
      <c r="C306" s="54">
        <v>483</v>
      </c>
      <c r="D306" s="54">
        <v>146</v>
      </c>
      <c r="E306" s="54">
        <v>39</v>
      </c>
      <c r="F306" s="54">
        <v>190</v>
      </c>
      <c r="G306" s="54">
        <v>438</v>
      </c>
      <c r="H306" s="54">
        <v>17</v>
      </c>
      <c r="I306" s="54">
        <v>99</v>
      </c>
      <c r="J306" s="55">
        <v>64241</v>
      </c>
      <c r="K306" s="55">
        <v>162264</v>
      </c>
      <c r="L306" s="55">
        <v>3541</v>
      </c>
      <c r="W306" s="45"/>
    </row>
    <row r="307" spans="1:24" x14ac:dyDescent="0.2">
      <c r="A307" s="12"/>
      <c r="B307" s="27"/>
    </row>
    <row r="308" spans="1:24" x14ac:dyDescent="0.2">
      <c r="A308" s="9" t="s">
        <v>87</v>
      </c>
      <c r="B308" s="27"/>
    </row>
    <row r="309" spans="1:24" x14ac:dyDescent="0.2">
      <c r="A309" s="9" t="s">
        <v>99</v>
      </c>
      <c r="B309" s="27"/>
    </row>
    <row r="310" spans="1:24" x14ac:dyDescent="0.2">
      <c r="A310" s="12" t="s">
        <v>88</v>
      </c>
      <c r="B310" s="27"/>
    </row>
    <row r="311" spans="1:24" x14ac:dyDescent="0.2">
      <c r="A311" s="12" t="s">
        <v>89</v>
      </c>
      <c r="B311" s="27"/>
    </row>
    <row r="312" spans="1:24" x14ac:dyDescent="0.2">
      <c r="A312" s="12" t="s">
        <v>90</v>
      </c>
      <c r="B312" s="27"/>
    </row>
    <row r="313" spans="1:24" x14ac:dyDescent="0.2">
      <c r="A313" s="12" t="s">
        <v>91</v>
      </c>
      <c r="B313" s="27"/>
    </row>
    <row r="314" spans="1:24" x14ac:dyDescent="0.2">
      <c r="B314" s="27"/>
    </row>
    <row r="315" spans="1:24" x14ac:dyDescent="0.2">
      <c r="A315" s="12" t="s">
        <v>92</v>
      </c>
      <c r="B315" s="27"/>
    </row>
    <row r="316" spans="1:24" x14ac:dyDescent="0.2">
      <c r="A316" s="12" t="s">
        <v>93</v>
      </c>
      <c r="B316" s="27"/>
      <c r="J316" s="42"/>
      <c r="K316" s="42"/>
      <c r="L316" s="42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x14ac:dyDescent="0.2">
      <c r="A317" s="12" t="s">
        <v>94</v>
      </c>
      <c r="B317" s="27"/>
      <c r="J317" s="42"/>
      <c r="K317" s="42"/>
      <c r="L317" s="42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x14ac:dyDescent="0.2">
      <c r="A318" s="12" t="s">
        <v>95</v>
      </c>
      <c r="B318" s="27"/>
      <c r="J318" s="42"/>
      <c r="K318" s="42"/>
      <c r="L318" s="42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1.25" customHeight="1" x14ac:dyDescent="0.2">
      <c r="A319" s="12"/>
      <c r="B319" s="27"/>
      <c r="J319" s="42"/>
      <c r="K319" s="42"/>
      <c r="L319" s="42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x14ac:dyDescent="0.2">
      <c r="A320" s="12"/>
      <c r="B320" s="27"/>
      <c r="J320" s="42"/>
      <c r="K320" s="42"/>
      <c r="L320" s="42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x14ac:dyDescent="0.2">
      <c r="A321" s="12"/>
      <c r="B321" s="27"/>
      <c r="J321" s="42"/>
      <c r="K321" s="42"/>
      <c r="L321" s="42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x14ac:dyDescent="0.2">
      <c r="A322" s="12"/>
      <c r="B322" s="27"/>
      <c r="J322" s="42"/>
      <c r="K322" s="42"/>
      <c r="L322" s="42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x14ac:dyDescent="0.2">
      <c r="A323" s="12"/>
      <c r="B323" s="27"/>
      <c r="J323" s="42"/>
      <c r="K323" s="42"/>
      <c r="L323" s="42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x14ac:dyDescent="0.2">
      <c r="A324" s="12"/>
      <c r="B324" s="27"/>
      <c r="J324" s="42"/>
      <c r="K324" s="42"/>
      <c r="L324" s="42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1.25" customHeight="1" x14ac:dyDescent="0.2">
      <c r="A325" s="12"/>
      <c r="B325" s="27"/>
      <c r="J325" s="42"/>
      <c r="K325" s="42"/>
      <c r="L325" s="42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x14ac:dyDescent="0.2">
      <c r="A326" s="12"/>
      <c r="B326" s="27"/>
      <c r="J326" s="42"/>
      <c r="K326" s="42"/>
      <c r="L326" s="42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x14ac:dyDescent="0.2">
      <c r="J327" s="42"/>
      <c r="K327" s="42"/>
      <c r="L327" s="42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x14ac:dyDescent="0.2">
      <c r="J328" s="42"/>
      <c r="K328" s="42"/>
      <c r="L328" s="42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x14ac:dyDescent="0.2">
      <c r="J329" s="42"/>
      <c r="K329" s="42"/>
      <c r="L329" s="42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x14ac:dyDescent="0.2">
      <c r="J330" s="42"/>
      <c r="K330" s="42"/>
      <c r="L330" s="42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1.25" customHeight="1" x14ac:dyDescent="0.2">
      <c r="J331" s="42"/>
      <c r="K331" s="42"/>
      <c r="L331" s="42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x14ac:dyDescent="0.2">
      <c r="J332" s="42"/>
      <c r="K332" s="42"/>
      <c r="L332" s="42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x14ac:dyDescent="0.2">
      <c r="J333" s="42"/>
      <c r="K333" s="42"/>
      <c r="L333" s="42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x14ac:dyDescent="0.2">
      <c r="J334" s="42"/>
      <c r="K334" s="42"/>
      <c r="L334" s="42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x14ac:dyDescent="0.2">
      <c r="J335" s="42"/>
      <c r="K335" s="42"/>
      <c r="L335" s="42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">
      <c r="J336" s="42"/>
      <c r="K336" s="42"/>
      <c r="L336" s="42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0:24" ht="11.25" customHeight="1" x14ac:dyDescent="0.2">
      <c r="J337" s="42"/>
      <c r="K337" s="42"/>
      <c r="L337" s="42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0:24" x14ac:dyDescent="0.2">
      <c r="J338" s="42"/>
      <c r="K338" s="42"/>
      <c r="L338" s="42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0:24" x14ac:dyDescent="0.2">
      <c r="J339" s="42"/>
      <c r="K339" s="42"/>
      <c r="L339" s="42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0:24" x14ac:dyDescent="0.2">
      <c r="J340" s="42"/>
      <c r="K340" s="42"/>
      <c r="L340" s="42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0:24" x14ac:dyDescent="0.2">
      <c r="J341" s="42"/>
      <c r="K341" s="42"/>
      <c r="L341" s="42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0:24" x14ac:dyDescent="0.2">
      <c r="J342" s="42"/>
      <c r="K342" s="42"/>
      <c r="L342" s="42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0:24" ht="11.25" customHeight="1" x14ac:dyDescent="0.2">
      <c r="J343" s="42"/>
      <c r="K343" s="42"/>
      <c r="L343" s="42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0:24" x14ac:dyDescent="0.2">
      <c r="J344" s="42"/>
      <c r="K344" s="42"/>
      <c r="L344" s="42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0:24" x14ac:dyDescent="0.2">
      <c r="J345" s="42"/>
      <c r="K345" s="42"/>
      <c r="L345" s="42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0:24" x14ac:dyDescent="0.2">
      <c r="J346" s="42"/>
      <c r="K346" s="42"/>
      <c r="L346" s="42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0:24" x14ac:dyDescent="0.2">
      <c r="J347" s="42"/>
      <c r="K347" s="42"/>
      <c r="L347" s="42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0:24" x14ac:dyDescent="0.2">
      <c r="J348" s="42"/>
      <c r="K348" s="42"/>
      <c r="L348" s="42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0:24" ht="11.25" customHeight="1" x14ac:dyDescent="0.2">
      <c r="J349" s="42"/>
      <c r="K349" s="42"/>
      <c r="L349" s="42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0:24" x14ac:dyDescent="0.2">
      <c r="J350" s="42"/>
      <c r="K350" s="42"/>
      <c r="L350" s="42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0:24" x14ac:dyDescent="0.2">
      <c r="J351" s="42"/>
      <c r="K351" s="42"/>
      <c r="L351" s="42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0:24" x14ac:dyDescent="0.2">
      <c r="J352" s="42"/>
      <c r="K352" s="42"/>
      <c r="L352" s="42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0:25" x14ac:dyDescent="0.2">
      <c r="J353" s="42"/>
      <c r="K353" s="42"/>
      <c r="L353" s="42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0:25" x14ac:dyDescent="0.2">
      <c r="J354" s="42"/>
      <c r="K354" s="42"/>
      <c r="L354" s="42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0:25" x14ac:dyDescent="0.2">
      <c r="J355" s="42"/>
      <c r="K355" s="42"/>
      <c r="L355" s="42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0:25" x14ac:dyDescent="0.2">
      <c r="J356" s="42"/>
      <c r="K356" s="42"/>
      <c r="L356" s="42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0:25" ht="11.25" customHeight="1" x14ac:dyDescent="0.2">
      <c r="J357" s="42"/>
      <c r="K357" s="42"/>
      <c r="L357" s="42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0:25" x14ac:dyDescent="0.2">
      <c r="J358" s="42"/>
      <c r="K358" s="42"/>
      <c r="L358" s="42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0:25" x14ac:dyDescent="0.2">
      <c r="J359" s="42"/>
      <c r="K359" s="42"/>
      <c r="L359" s="42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0:25" x14ac:dyDescent="0.2">
      <c r="J360" s="42"/>
      <c r="K360" s="42"/>
      <c r="L360" s="42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0:25" x14ac:dyDescent="0.2">
      <c r="J361" s="42"/>
      <c r="K361" s="42"/>
      <c r="L361" s="42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0:25" x14ac:dyDescent="0.2">
      <c r="J362" s="42"/>
      <c r="K362" s="42"/>
      <c r="L362" s="42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0:25" ht="15" customHeight="1" x14ac:dyDescent="0.2">
      <c r="J363" s="42"/>
      <c r="K363" s="42"/>
      <c r="L363" s="42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 spans="10:25" x14ac:dyDescent="0.2">
      <c r="J364" s="42"/>
      <c r="K364" s="42"/>
      <c r="L364" s="42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spans="10:25" x14ac:dyDescent="0.2">
      <c r="J365" s="42"/>
      <c r="K365" s="42"/>
      <c r="L365" s="42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spans="10:25" x14ac:dyDescent="0.2">
      <c r="J366" s="42"/>
      <c r="K366" s="42"/>
      <c r="L366" s="42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0:25" x14ac:dyDescent="0.2">
      <c r="J367" s="42"/>
      <c r="K367" s="42"/>
      <c r="L367" s="42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0:25" x14ac:dyDescent="0.2">
      <c r="J368" s="42"/>
      <c r="K368" s="42"/>
      <c r="L368" s="42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0:24" ht="11.25" customHeight="1" x14ac:dyDescent="0.2">
      <c r="J369" s="42"/>
      <c r="K369" s="42"/>
      <c r="L369" s="42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0:24" x14ac:dyDescent="0.2">
      <c r="J370" s="42"/>
      <c r="K370" s="42"/>
      <c r="L370" s="42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0:24" x14ac:dyDescent="0.2">
      <c r="J371" s="42"/>
      <c r="K371" s="42"/>
      <c r="L371" s="42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0:24" x14ac:dyDescent="0.2">
      <c r="J372" s="42"/>
      <c r="K372" s="42"/>
      <c r="L372" s="42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0:24" x14ac:dyDescent="0.2">
      <c r="J373" s="42"/>
      <c r="K373" s="42"/>
      <c r="L373" s="42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0:24" x14ac:dyDescent="0.2">
      <c r="J374" s="42"/>
      <c r="K374" s="42"/>
      <c r="L374" s="42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0:24" ht="11.25" customHeight="1" x14ac:dyDescent="0.2">
      <c r="J375" s="42"/>
      <c r="K375" s="42"/>
      <c r="L375" s="42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0:24" x14ac:dyDescent="0.2">
      <c r="J376" s="42"/>
      <c r="K376" s="42"/>
      <c r="L376" s="42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0:24" x14ac:dyDescent="0.2">
      <c r="J377" s="42"/>
      <c r="K377" s="42"/>
      <c r="L377" s="42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0:24" x14ac:dyDescent="0.2">
      <c r="J378" s="42"/>
      <c r="K378" s="42"/>
      <c r="L378" s="42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0:24" x14ac:dyDescent="0.2">
      <c r="J379" s="42"/>
      <c r="K379" s="42"/>
      <c r="L379" s="42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0:24" x14ac:dyDescent="0.2">
      <c r="J380" s="42"/>
      <c r="K380" s="42"/>
      <c r="L380" s="42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Rådata 2007-2015</vt:lpstr>
      <vt:lpstr>Institutionsdata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Hansen</dc:creator>
  <cp:lastModifiedBy>Joakim Vallø Nielsen</cp:lastModifiedBy>
  <dcterms:created xsi:type="dcterms:W3CDTF">2014-01-14T14:22:31Z</dcterms:created>
  <dcterms:modified xsi:type="dcterms:W3CDTF">2017-03-02T08:34:16Z</dcterms:modified>
</cp:coreProperties>
</file>